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30" activeTab="0"/>
  </bookViews>
  <sheets>
    <sheet name="ΠΙΝΑΚΑΣ ΚΑΤΑΤΑΞΗΣ" sheetId="1" r:id="rId1"/>
  </sheets>
  <definedNames>
    <definedName name="_xlnm.Print_Titles" localSheetId="0">'ΠΙΝΑΚΑΣ ΚΑΤΑΤΑΞΗΣ'!$4:$8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<sst xmlns="http://schemas.openxmlformats.org/spreadsheetml/2006/main" count="414" uniqueCount="405">
  <si>
    <t>ΑΔΤ</t>
  </si>
  <si>
    <t>ΗΜΕΡΟΜΗΝΙΑ ΓΕΝΝΗΣΗΣ</t>
  </si>
  <si>
    <t>ΠΟΛΥΤΕΚΝΟΣ ή ΤΕΚΝΟ ΠΟΛΥΤΕΚΝΗΣ ΟΙΚΟΓΕΝΕΙΑΣ
(20 μονάδες ΚΑΙ 10 μονάδες 
για κάθε τέκνο πέραν του τρίτου)</t>
  </si>
  <si>
    <t>ΤΡΙΤΕΚΝΟΣ ή ΤΕΚΝΟ ΤΡΙΤΕΚΝΗΣ ΟΙΚΟΓΕΝΕΙΑΣ
(15 μονάδες)</t>
  </si>
  <si>
    <t>ΓΟΝΕΑΣ ή ΤΕΚΝΟ ΜΟΝΟΓΟΝΕΙΚΗΣ ΟΙΚΟΓΕΝΕΙΑΣ
(10 μονάδες για κάθε τέκνο)</t>
  </si>
  <si>
    <t>ΗΛΙΚΙΑ
(&lt; ή =50 ετών 10 μονάδες,  
&gt; 50 ετών 20 μονάδες)</t>
  </si>
  <si>
    <t>ΣΕΙΡΑ ΚΑΤΑΤΑΞΗΣ</t>
  </si>
  <si>
    <t>ΠΙΝΑΚΑΣ ΚΑΤΑΤΑΞΗΣ &amp; ΒΑΘΜΟΛΟΓΙΑΣ</t>
  </si>
  <si>
    <t>ΥΠΟΨΗΦΙΩΝ ΚΑΤΗΓΟΡΙΑΣ ΥΕ</t>
  </si>
  <si>
    <t xml:space="preserve">ΚΡΙΤΗΡΙΑ ΚΑΤΑΤΑΞΗΣ </t>
  </si>
  <si>
    <t>ΒΑΘΜΟΛΟΓΙΑ</t>
  </si>
  <si>
    <t>(1)</t>
  </si>
  <si>
    <t>(2)</t>
  </si>
  <si>
    <t>(3)</t>
  </si>
  <si>
    <t>(4)</t>
  </si>
  <si>
    <t>(5)</t>
  </si>
  <si>
    <t>(6)</t>
  </si>
  <si>
    <t>(7)</t>
  </si>
  <si>
    <t>ΜΟΝΑΔΕΣ
(1)</t>
  </si>
  <si>
    <t>ΜΟΝΑΔΕΣ
(2)</t>
  </si>
  <si>
    <t>ΜΟΝΑΔΕΣ
(3)</t>
  </si>
  <si>
    <t>ΜΟΝΑΔΕΣ
(4)</t>
  </si>
  <si>
    <t>ΜΟΝΑΔΕΣ
(5)</t>
  </si>
  <si>
    <t>ΜΟΝΑΔΕΣ
(6)</t>
  </si>
  <si>
    <t>ΜΟΝΑΔΕΣ
(7)</t>
  </si>
  <si>
    <t>ΣΥΝΟΛΟ ΜΟΝΑΔΩΝ</t>
  </si>
  <si>
    <t xml:space="preserve">Ειδικότητα :  ΥΕ ΚΑΘΑΡΙΣΤΕΣ-ΣΤΡΙΕΣ ΣΧΟΛΙΚΩΝ ΜΟΝΑΔΩΝ </t>
  </si>
  <si>
    <t>Α.Π.</t>
  </si>
  <si>
    <t>ΗΜΕΡΟΜΗΝΙΑ ΛΗΞΗΣ ΠΡΟΘΕΣΜΙΑΣ 
ΥΠΟΒΟΛΗΣ ΑΙΤΗΣΕΩΝ</t>
  </si>
  <si>
    <t>ΣΕΙΡΑ ΠΡΟΤΙΜΗΣΗΣ</t>
  </si>
  <si>
    <t>(8)</t>
  </si>
  <si>
    <t>ΜΟΝΑΔΕΣ
(8)</t>
  </si>
  <si>
    <t>ΕΜΠΕΙΡΙΑ - ΑΡΙΘΜΟΣ ΑΙΘΟΥΣΩΝ
(1 μονάδα ανά μήνα εμπειρίας για κάθε αίθουσα)</t>
  </si>
  <si>
    <t>ΑΝΑΠΗΡΙΑ ΓΟΝΕΑ, ΤΕΚΝΟΥ, 
ΑΔΕΛΦΟΥ Ή ΣΥΖΥΓΟΥ 
  (Ποσοστό  Αναπηρίας)</t>
  </si>
  <si>
    <t>ΑΝΗΛΙΚΑ ΤΕΚΝΑ 
(5 μονάδες για καθένα από τα δύο πρώτα τέκνα και 10 μονάδες για το τρίτο και κάθε επόμενο)</t>
  </si>
  <si>
    <t>ΕΜΠΕΙΡΙΑ - ΑΡΙΘΜΟΣ ΜΗΝΩΝ
(17 μονάδες ανά μήνα εμπειρίας)</t>
  </si>
  <si>
    <t>ΑΙ874107</t>
  </si>
  <si>
    <t>ΑΙ335853</t>
  </si>
  <si>
    <t>ΑΙ336283</t>
  </si>
  <si>
    <t>ΑΒ711057</t>
  </si>
  <si>
    <t>Χ378926</t>
  </si>
  <si>
    <t>ΑΖ797904</t>
  </si>
  <si>
    <t>ΑΙ876812</t>
  </si>
  <si>
    <t>ΑΜ40200</t>
  </si>
  <si>
    <t>ΑΜ400057</t>
  </si>
  <si>
    <t>Φ268393</t>
  </si>
  <si>
    <t>ΑΙ874513</t>
  </si>
  <si>
    <t>ΑΙ333179</t>
  </si>
  <si>
    <t>ΑΜ856402</t>
  </si>
  <si>
    <t>ΑΖ300380</t>
  </si>
  <si>
    <t>Ξ656786</t>
  </si>
  <si>
    <t>ΑΟ322458</t>
  </si>
  <si>
    <t>Ξ659889</t>
  </si>
  <si>
    <t>ΑΙ336874</t>
  </si>
  <si>
    <t>ΑΒ863798</t>
  </si>
  <si>
    <t>Μ725432</t>
  </si>
  <si>
    <t>Χ380439</t>
  </si>
  <si>
    <t>ΑΖ298954</t>
  </si>
  <si>
    <t>Μ725433</t>
  </si>
  <si>
    <t>ΑΙ875553</t>
  </si>
  <si>
    <t>ΑΟ322847</t>
  </si>
  <si>
    <t>ΑΒ712457</t>
  </si>
  <si>
    <t>Μ728097</t>
  </si>
  <si>
    <t>Ρ350740</t>
  </si>
  <si>
    <t>Χ379446</t>
  </si>
  <si>
    <t>ΑΒ112868</t>
  </si>
  <si>
    <t>Χ378261</t>
  </si>
  <si>
    <t>Ξ658085</t>
  </si>
  <si>
    <t>ΑΒ112309</t>
  </si>
  <si>
    <t>Ξ655801</t>
  </si>
  <si>
    <t>ΑΙ336246</t>
  </si>
  <si>
    <t>ΑΙ339175</t>
  </si>
  <si>
    <t>Π175635</t>
  </si>
  <si>
    <t>ΑΜ400336</t>
  </si>
  <si>
    <t>ΑΙ875271</t>
  </si>
  <si>
    <t>Ξ661678</t>
  </si>
  <si>
    <t>ΑΜ400658</t>
  </si>
  <si>
    <t>Χ378075</t>
  </si>
  <si>
    <t>ΑΕ342375</t>
  </si>
  <si>
    <t>Μ722658</t>
  </si>
  <si>
    <t>Χ879159</t>
  </si>
  <si>
    <t>ΑΙ874467</t>
  </si>
  <si>
    <t>ΑΟ322297</t>
  </si>
  <si>
    <t>Λ624658</t>
  </si>
  <si>
    <t>ΑΒ835017</t>
  </si>
  <si>
    <t>ΑΗ796749</t>
  </si>
  <si>
    <t>Χ878279</t>
  </si>
  <si>
    <t>ΑΗ926232</t>
  </si>
  <si>
    <t>ΑΙ333090</t>
  </si>
  <si>
    <t>ΑΙ875905</t>
  </si>
  <si>
    <t>ΑΖ298135</t>
  </si>
  <si>
    <t>Χ878026</t>
  </si>
  <si>
    <t>ΑΕ823594</t>
  </si>
  <si>
    <t>ΑΕ823593</t>
  </si>
  <si>
    <t>ΑΖ299082</t>
  </si>
  <si>
    <t>ΑΖ846698</t>
  </si>
  <si>
    <t>ΑΙ875094</t>
  </si>
  <si>
    <t>ΑΒ445851</t>
  </si>
  <si>
    <t>ΑΒ112464</t>
  </si>
  <si>
    <t>ΑΖ799686</t>
  </si>
  <si>
    <t>ΑΒ864348</t>
  </si>
  <si>
    <t>ΑΜ299584</t>
  </si>
  <si>
    <t>Ξ663966</t>
  </si>
  <si>
    <t>Χ8782425</t>
  </si>
  <si>
    <t>Τ919032</t>
  </si>
  <si>
    <t>ΑΜ400552</t>
  </si>
  <si>
    <t>ΑΙ876867</t>
  </si>
  <si>
    <t>ΑΜ401223</t>
  </si>
  <si>
    <t>Τ919756</t>
  </si>
  <si>
    <t>ΑΖ799116</t>
  </si>
  <si>
    <t>Ξ656565</t>
  </si>
  <si>
    <t>Ξ655739</t>
  </si>
  <si>
    <t>Χ878369</t>
  </si>
  <si>
    <t>ΑΒ865361</t>
  </si>
  <si>
    <t>Χ067124</t>
  </si>
  <si>
    <t>Χ906505</t>
  </si>
  <si>
    <t>ΑΗ155047</t>
  </si>
  <si>
    <t>ΑΖ798734</t>
  </si>
  <si>
    <t>Τ356159</t>
  </si>
  <si>
    <t>ΑΙ335583</t>
  </si>
  <si>
    <t>ΑΙ873526</t>
  </si>
  <si>
    <t>Τ356617</t>
  </si>
  <si>
    <t>ΑΖ298862</t>
  </si>
  <si>
    <t>ΑΒ863716</t>
  </si>
  <si>
    <t>ΑΗ796546</t>
  </si>
  <si>
    <t>Φ466652</t>
  </si>
  <si>
    <t>ΑΙ336583</t>
  </si>
  <si>
    <t>Μ728608</t>
  </si>
  <si>
    <t>Ξ655125</t>
  </si>
  <si>
    <t>ΑΖ799466</t>
  </si>
  <si>
    <t>ΑΙ333754</t>
  </si>
  <si>
    <t>Ζ413727</t>
  </si>
  <si>
    <t>Φ268111</t>
  </si>
  <si>
    <t>Χ912773</t>
  </si>
  <si>
    <t>Ξ661358</t>
  </si>
  <si>
    <t>Χ379166</t>
  </si>
  <si>
    <t>ΑΙ336584</t>
  </si>
  <si>
    <t>Ρ350021</t>
  </si>
  <si>
    <t>ΑΗ301080</t>
  </si>
  <si>
    <t>ΑΕ208081</t>
  </si>
  <si>
    <t>ΑΖ299327</t>
  </si>
  <si>
    <t>ΑΙ335191</t>
  </si>
  <si>
    <t>ΑΖ797008</t>
  </si>
  <si>
    <t>Ξ655241</t>
  </si>
  <si>
    <t>Π868959</t>
  </si>
  <si>
    <t>ΑΙ874855</t>
  </si>
  <si>
    <t>ΑΙ336405</t>
  </si>
  <si>
    <t>Π174626</t>
  </si>
  <si>
    <t>ΑΙ333626</t>
  </si>
  <si>
    <t>ΑΙ33684</t>
  </si>
  <si>
    <t>ΑΕ823556</t>
  </si>
  <si>
    <t>Χ378457</t>
  </si>
  <si>
    <t>ΑΒ864026</t>
  </si>
  <si>
    <t>ΑΙ876880</t>
  </si>
  <si>
    <t>ΑΒ711953</t>
  </si>
  <si>
    <t>ΑΜ401333</t>
  </si>
  <si>
    <t>ΑΙ873565</t>
  </si>
  <si>
    <t>Χ879036</t>
  </si>
  <si>
    <t>ΑΗ299809</t>
  </si>
  <si>
    <t>ΑΟ322639</t>
  </si>
  <si>
    <t>ΑΙ873394</t>
  </si>
  <si>
    <t>ΑΖ298568</t>
  </si>
  <si>
    <t>Λ624113</t>
  </si>
  <si>
    <t>ΑΖ298418</t>
  </si>
  <si>
    <t>ΑΜ401033</t>
  </si>
  <si>
    <t>ΑΙ874319</t>
  </si>
  <si>
    <t>ΑΖ298845</t>
  </si>
  <si>
    <t>Ι693792</t>
  </si>
  <si>
    <t>Ξ655602</t>
  </si>
  <si>
    <t>ΑΗ298056</t>
  </si>
  <si>
    <t>Ξ654678</t>
  </si>
  <si>
    <t>ΑΙ335146</t>
  </si>
  <si>
    <t>Χ378420</t>
  </si>
  <si>
    <t>ΑΕ342730</t>
  </si>
  <si>
    <t>Ξ661155</t>
  </si>
  <si>
    <t>ΑΗ301668</t>
  </si>
  <si>
    <t>ΑΒ864109</t>
  </si>
  <si>
    <t>ΑΖ797644</t>
  </si>
  <si>
    <t>ΑΝ822692</t>
  </si>
  <si>
    <t>ΑΙ335463</t>
  </si>
  <si>
    <t>ΑΙ874562</t>
  </si>
  <si>
    <t>ΑΗ299768</t>
  </si>
  <si>
    <t>Χ878916</t>
  </si>
  <si>
    <t>Φ213201</t>
  </si>
  <si>
    <t>ΜΕΡΙΚΗΣ ΑΠΑΣΧΟΛΗΣΗΣ</t>
  </si>
  <si>
    <t>ΑΙ334059</t>
  </si>
  <si>
    <t>ΑΕ340790</t>
  </si>
  <si>
    <t>ΑΖ299025</t>
  </si>
  <si>
    <t>ΑΒ711986</t>
  </si>
  <si>
    <t>Τ356263</t>
  </si>
  <si>
    <t>Χ880600</t>
  </si>
  <si>
    <t>Φ466008</t>
  </si>
  <si>
    <t>Μ728882</t>
  </si>
  <si>
    <t>ΑΖ300976</t>
  </si>
  <si>
    <t>Ρ857042</t>
  </si>
  <si>
    <t>Χ878425</t>
  </si>
  <si>
    <t>ΑΙ333520</t>
  </si>
  <si>
    <t>ΑΕ342152</t>
  </si>
  <si>
    <t>ΑΒ712725</t>
  </si>
  <si>
    <t>ΑΜ859249</t>
  </si>
  <si>
    <t>Χ880559</t>
  </si>
  <si>
    <t>ΑΒ712465</t>
  </si>
  <si>
    <t>ΑΚ433114</t>
  </si>
  <si>
    <t>Ρ856147</t>
  </si>
  <si>
    <t>ΑΙ875106</t>
  </si>
  <si>
    <t>ΑΙ335828</t>
  </si>
  <si>
    <t>ΑΖ798695</t>
  </si>
  <si>
    <t>Ξ663470</t>
  </si>
  <si>
    <t>Τ919311</t>
  </si>
  <si>
    <t>ΑΒ711840</t>
  </si>
  <si>
    <t>Σ533466</t>
  </si>
  <si>
    <t>Χ379604</t>
  </si>
  <si>
    <t>ΑΙ298399</t>
  </si>
  <si>
    <t>ΑΖ797237</t>
  </si>
  <si>
    <t>2</t>
  </si>
  <si>
    <t>ΑΜ400478</t>
  </si>
  <si>
    <t>ΑΟ865016</t>
  </si>
  <si>
    <t>Λ623077</t>
  </si>
  <si>
    <t>ΑΖ798485</t>
  </si>
  <si>
    <t>ΕΠΙΤΥΧΟΥΣΑ ΣΤΟΝ ΠΙΝΑΚΑ ΠΛΗΡΟΥΣ ΑΠΑΣΧΟΛΗΣΗΣ</t>
  </si>
  <si>
    <t>1η</t>
  </si>
  <si>
    <t>2η</t>
  </si>
  <si>
    <t>3η</t>
  </si>
  <si>
    <t>4η</t>
  </si>
  <si>
    <t>5η</t>
  </si>
  <si>
    <t>6η</t>
  </si>
  <si>
    <t>7η</t>
  </si>
  <si>
    <t>8η</t>
  </si>
  <si>
    <t>9η</t>
  </si>
  <si>
    <t>10η</t>
  </si>
  <si>
    <t>11η</t>
  </si>
  <si>
    <t>12η</t>
  </si>
  <si>
    <t>13η</t>
  </si>
  <si>
    <t>14η</t>
  </si>
  <si>
    <t>15η</t>
  </si>
  <si>
    <t>16η</t>
  </si>
  <si>
    <t>17η</t>
  </si>
  <si>
    <t>18η</t>
  </si>
  <si>
    <t>19η</t>
  </si>
  <si>
    <t>20η</t>
  </si>
  <si>
    <t>21η</t>
  </si>
  <si>
    <t>22η</t>
  </si>
  <si>
    <t>23η</t>
  </si>
  <si>
    <t>24η</t>
  </si>
  <si>
    <t>25η</t>
  </si>
  <si>
    <t>26η</t>
  </si>
  <si>
    <t>27η</t>
  </si>
  <si>
    <t>28η</t>
  </si>
  <si>
    <t>29η</t>
  </si>
  <si>
    <t>30η</t>
  </si>
  <si>
    <t>31η</t>
  </si>
  <si>
    <t>32η</t>
  </si>
  <si>
    <t>33η</t>
  </si>
  <si>
    <t>34η</t>
  </si>
  <si>
    <t>35η</t>
  </si>
  <si>
    <t>36η</t>
  </si>
  <si>
    <t>37η</t>
  </si>
  <si>
    <t>38η</t>
  </si>
  <si>
    <t>39η</t>
  </si>
  <si>
    <t>40η</t>
  </si>
  <si>
    <t>41η</t>
  </si>
  <si>
    <t>42η</t>
  </si>
  <si>
    <t>43η</t>
  </si>
  <si>
    <t>44η</t>
  </si>
  <si>
    <t>45η</t>
  </si>
  <si>
    <t>46η</t>
  </si>
  <si>
    <t>47η</t>
  </si>
  <si>
    <t>48η</t>
  </si>
  <si>
    <t>49η</t>
  </si>
  <si>
    <t>50η</t>
  </si>
  <si>
    <t>51η</t>
  </si>
  <si>
    <t>52η</t>
  </si>
  <si>
    <t>53η</t>
  </si>
  <si>
    <t>54η</t>
  </si>
  <si>
    <t>55η</t>
  </si>
  <si>
    <t>56η</t>
  </si>
  <si>
    <t>57η</t>
  </si>
  <si>
    <t>58η</t>
  </si>
  <si>
    <t>59η</t>
  </si>
  <si>
    <t>60η</t>
  </si>
  <si>
    <t>61η</t>
  </si>
  <si>
    <t>62η</t>
  </si>
  <si>
    <t>63η</t>
  </si>
  <si>
    <t>64η</t>
  </si>
  <si>
    <t>65η</t>
  </si>
  <si>
    <t>66η</t>
  </si>
  <si>
    <t>67η</t>
  </si>
  <si>
    <t>68η</t>
  </si>
  <si>
    <t>69η</t>
  </si>
  <si>
    <t>70η</t>
  </si>
  <si>
    <t>71η</t>
  </si>
  <si>
    <t>72η</t>
  </si>
  <si>
    <t>73η</t>
  </si>
  <si>
    <t>74η</t>
  </si>
  <si>
    <t>75η</t>
  </si>
  <si>
    <t>76η</t>
  </si>
  <si>
    <t>77η</t>
  </si>
  <si>
    <t>78η</t>
  </si>
  <si>
    <t>79η</t>
  </si>
  <si>
    <t>80η</t>
  </si>
  <si>
    <t>81η</t>
  </si>
  <si>
    <t>82η</t>
  </si>
  <si>
    <t>83η</t>
  </si>
  <si>
    <t>84η</t>
  </si>
  <si>
    <t>85η</t>
  </si>
  <si>
    <t>86η</t>
  </si>
  <si>
    <t>87η</t>
  </si>
  <si>
    <t>88η</t>
  </si>
  <si>
    <t>89η</t>
  </si>
  <si>
    <t>90η</t>
  </si>
  <si>
    <t>91η</t>
  </si>
  <si>
    <t>92η</t>
  </si>
  <si>
    <t>93η</t>
  </si>
  <si>
    <t>94η</t>
  </si>
  <si>
    <t>95η</t>
  </si>
  <si>
    <t>96η</t>
  </si>
  <si>
    <t>97η</t>
  </si>
  <si>
    <t>98η</t>
  </si>
  <si>
    <t>99η</t>
  </si>
  <si>
    <t>100η</t>
  </si>
  <si>
    <t>101η</t>
  </si>
  <si>
    <t>102η</t>
  </si>
  <si>
    <t>103η</t>
  </si>
  <si>
    <t>104η</t>
  </si>
  <si>
    <t>105η</t>
  </si>
  <si>
    <t>106η</t>
  </si>
  <si>
    <t>107η</t>
  </si>
  <si>
    <t>108η</t>
  </si>
  <si>
    <t>109η</t>
  </si>
  <si>
    <t>110η</t>
  </si>
  <si>
    <t>111η</t>
  </si>
  <si>
    <t>112η</t>
  </si>
  <si>
    <t>113η</t>
  </si>
  <si>
    <t>114η</t>
  </si>
  <si>
    <t>115η</t>
  </si>
  <si>
    <t>116η</t>
  </si>
  <si>
    <t>117η</t>
  </si>
  <si>
    <t>118η</t>
  </si>
  <si>
    <t>119η</t>
  </si>
  <si>
    <t>120η</t>
  </si>
  <si>
    <t>121η</t>
  </si>
  <si>
    <t>122η</t>
  </si>
  <si>
    <t>123η</t>
  </si>
  <si>
    <t>124η</t>
  </si>
  <si>
    <t>125η</t>
  </si>
  <si>
    <t>126η</t>
  </si>
  <si>
    <t>127η</t>
  </si>
  <si>
    <t>128η</t>
  </si>
  <si>
    <t>129η</t>
  </si>
  <si>
    <t>130η</t>
  </si>
  <si>
    <t>131η</t>
  </si>
  <si>
    <t>132η</t>
  </si>
  <si>
    <t>133η</t>
  </si>
  <si>
    <t>134η</t>
  </si>
  <si>
    <t>135η</t>
  </si>
  <si>
    <t>136η</t>
  </si>
  <si>
    <t>137η</t>
  </si>
  <si>
    <t>138η</t>
  </si>
  <si>
    <t>139η</t>
  </si>
  <si>
    <t>140η</t>
  </si>
  <si>
    <t>141η</t>
  </si>
  <si>
    <t>142η</t>
  </si>
  <si>
    <t>143η</t>
  </si>
  <si>
    <t>144η</t>
  </si>
  <si>
    <t>145η</t>
  </si>
  <si>
    <t>146η</t>
  </si>
  <si>
    <t>147η</t>
  </si>
  <si>
    <t>148η</t>
  </si>
  <si>
    <t>149η</t>
  </si>
  <si>
    <t>150η</t>
  </si>
  <si>
    <t>151η</t>
  </si>
  <si>
    <t>152η</t>
  </si>
  <si>
    <t>153η</t>
  </si>
  <si>
    <t>154η</t>
  </si>
  <si>
    <t>155η</t>
  </si>
  <si>
    <t>156η</t>
  </si>
  <si>
    <t>157η</t>
  </si>
  <si>
    <t>158η</t>
  </si>
  <si>
    <t>159η</t>
  </si>
  <si>
    <t>160η</t>
  </si>
  <si>
    <t>161η</t>
  </si>
  <si>
    <t>162η</t>
  </si>
  <si>
    <t>163η</t>
  </si>
  <si>
    <t>164η</t>
  </si>
  <si>
    <t>165η</t>
  </si>
  <si>
    <t>166η</t>
  </si>
  <si>
    <t>167η</t>
  </si>
  <si>
    <t>168η</t>
  </si>
  <si>
    <t>169η</t>
  </si>
  <si>
    <t>170η</t>
  </si>
  <si>
    <t>171η</t>
  </si>
  <si>
    <t>172η</t>
  </si>
  <si>
    <t>173η</t>
  </si>
  <si>
    <t>174η</t>
  </si>
  <si>
    <t>175η</t>
  </si>
  <si>
    <t>176η</t>
  </si>
  <si>
    <t>177η</t>
  </si>
  <si>
    <t>178η</t>
  </si>
  <si>
    <t>179η</t>
  </si>
  <si>
    <t>ΚΑΣΤΟΡΙΑ 03-09-2020</t>
  </si>
  <si>
    <t>Ο ΔΗΜΑΡΧΟΣ ΚΑΣΤΟΡΙΑΣ</t>
  </si>
  <si>
    <t>ΙΩΑΝΝΗΣ ΚΟΡΕΝΤΣΙΔΗΣ</t>
  </si>
  <si>
    <t>ΑΙ876159</t>
  </si>
  <si>
    <t>180η</t>
  </si>
  <si>
    <t>ΠΡΟΣΛΗΨΗ ΠΡΟΣΩΠΙΚΟΥ ΜΕ ΣΥΜΒΑΣΗ ΟΡΙΣΜΕΝΟΥ ΧΡΟΝΟΥ (ΣΟΧ 2/2020)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</si>
</sst>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 ;[Red]\-0\ 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rgb="FF0070C0"/>
      <name val="Arial Narrow"/>
      <family val="2"/>
    </font>
    <font>
      <b/>
      <sz val="11"/>
      <color rgb="FFFF000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4"/>
      <color indexed="12"/>
      <name val="Arial Narrow"/>
      <family val="2"/>
    </font>
    <font>
      <sz val="11"/>
      <color rgb="FFFF0000"/>
      <name val="Arial Narrow"/>
      <family val="2"/>
    </font>
    <font>
      <b/>
      <sz val="16"/>
      <color rgb="FF0070C0"/>
      <name val="Arial Narrow"/>
      <family val="2"/>
    </font>
    <font>
      <b/>
      <sz val="16"/>
      <color rgb="FFFF0000"/>
      <name val="Arial Narrow"/>
      <family val="2"/>
    </font>
    <font>
      <b/>
      <sz val="18"/>
      <color indexed="12"/>
      <name val="Arial Narrow"/>
      <family val="2"/>
    </font>
    <font>
      <b/>
      <sz val="11"/>
      <color theme="1"/>
      <name val="Arial Narrow"/>
      <family val="2"/>
    </font>
    <font>
      <sz val="8"/>
      <name val="Calibri"/>
      <family val="2"/>
      <scheme val="minor"/>
    </font>
    <font>
      <b/>
      <sz val="12"/>
      <color theme="1"/>
      <name val="Arial Narrow"/>
      <family val="2"/>
    </font>
    <font>
      <b/>
      <sz val="12"/>
      <color rgb="FFFF0000"/>
      <name val="Arial Narrow"/>
      <family val="2"/>
    </font>
    <font>
      <b/>
      <sz val="12"/>
      <color rgb="FF0070C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6" fillId="0" borderId="0" xfId="0" applyFont="1" applyProtection="1">
      <protection locked="0"/>
    </xf>
    <xf numFmtId="1" fontId="5" fillId="2" borderId="1" xfId="0" applyNumberFormat="1" applyFont="1" applyFill="1" applyBorder="1" applyAlignment="1">
      <alignment horizontal="center" vertical="center" textRotation="90" wrapText="1"/>
    </xf>
    <xf numFmtId="1" fontId="5" fillId="2" borderId="2" xfId="0" applyNumberFormat="1" applyFont="1" applyFill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center" vertical="center" textRotation="90" wrapText="1"/>
    </xf>
    <xf numFmtId="1" fontId="5" fillId="2" borderId="0" xfId="0" applyNumberFormat="1" applyFont="1" applyFill="1" applyBorder="1" applyAlignment="1">
      <alignment horizontal="center" vertical="center" textRotation="90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2" fillId="0" borderId="0" xfId="0" applyFont="1" applyProtection="1">
      <protection locked="0"/>
    </xf>
    <xf numFmtId="1" fontId="4" fillId="4" borderId="4" xfId="0" applyNumberFormat="1" applyFont="1" applyFill="1" applyBorder="1" applyAlignment="1" applyProtection="1">
      <alignment horizontal="center" vertical="center"/>
      <protection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1" fontId="2" fillId="0" borderId="0" xfId="0" applyNumberFormat="1" applyFont="1"/>
    <xf numFmtId="9" fontId="3" fillId="0" borderId="4" xfId="0" applyNumberFormat="1" applyFont="1" applyBorder="1" applyAlignment="1" applyProtection="1">
      <alignment horizontal="center" vertical="center"/>
      <protection locked="0"/>
    </xf>
    <xf numFmtId="1" fontId="4" fillId="4" borderId="4" xfId="0" applyNumberFormat="1" applyFont="1" applyFill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1" fontId="3" fillId="4" borderId="4" xfId="0" applyNumberFormat="1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1" fontId="4" fillId="4" borderId="6" xfId="0" applyNumberFormat="1" applyFont="1" applyFill="1" applyBorder="1" applyAlignment="1">
      <alignment horizontal="center" vertical="center"/>
    </xf>
    <xf numFmtId="4" fontId="5" fillId="4" borderId="6" xfId="0" applyNumberFormat="1" applyFont="1" applyFill="1" applyBorder="1" applyAlignment="1" applyProtection="1">
      <alignment horizontal="center" vertical="center"/>
      <protection locked="0"/>
    </xf>
    <xf numFmtId="4" fontId="5" fillId="4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4" borderId="5" xfId="0" applyFont="1" applyFill="1" applyBorder="1" applyAlignment="1" applyProtection="1">
      <alignment horizontal="center" vertical="center"/>
      <protection locked="0"/>
    </xf>
    <xf numFmtId="14" fontId="12" fillId="4" borderId="5" xfId="0" applyNumberFormat="1" applyFont="1" applyFill="1" applyBorder="1" applyAlignment="1" applyProtection="1">
      <alignment horizontal="center" vertical="center"/>
      <protection locked="0"/>
    </xf>
    <xf numFmtId="14" fontId="4" fillId="0" borderId="8" xfId="0" applyNumberFormat="1" applyFont="1" applyBorder="1" applyAlignment="1" applyProtection="1">
      <alignment horizontal="center" vertical="center"/>
      <protection locked="0"/>
    </xf>
    <xf numFmtId="1" fontId="12" fillId="0" borderId="8" xfId="0" applyNumberFormat="1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14" fontId="12" fillId="0" borderId="4" xfId="0" applyNumberFormat="1" applyFont="1" applyBorder="1" applyAlignment="1" applyProtection="1">
      <alignment horizontal="center" vertical="center"/>
      <protection locked="0"/>
    </xf>
    <xf numFmtId="14" fontId="4" fillId="0" borderId="4" xfId="0" applyNumberFormat="1" applyFont="1" applyBorder="1" applyAlignment="1" applyProtection="1">
      <alignment horizontal="center" vertical="center"/>
      <protection locked="0"/>
    </xf>
    <xf numFmtId="1" fontId="12" fillId="0" borderId="4" xfId="0" applyNumberFormat="1" applyFont="1" applyBorder="1" applyAlignment="1" applyProtection="1">
      <alignment horizontal="center" vertical="center"/>
      <protection locked="0"/>
    </xf>
    <xf numFmtId="0" fontId="12" fillId="4" borderId="4" xfId="0" applyFont="1" applyFill="1" applyBorder="1" applyAlignment="1" applyProtection="1">
      <alignment horizontal="center" vertical="center"/>
      <protection locked="0"/>
    </xf>
    <xf numFmtId="14" fontId="12" fillId="4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Border="1"/>
    <xf numFmtId="14" fontId="12" fillId="0" borderId="4" xfId="0" applyNumberFormat="1" applyFont="1" applyBorder="1"/>
    <xf numFmtId="49" fontId="12" fillId="0" borderId="4" xfId="0" applyNumberFormat="1" applyFont="1" applyBorder="1" applyAlignment="1" applyProtection="1">
      <alignment horizontal="center" vertical="center"/>
      <protection locked="0"/>
    </xf>
    <xf numFmtId="14" fontId="4" fillId="4" borderId="4" xfId="0" applyNumberFormat="1" applyFont="1" applyFill="1" applyBorder="1" applyAlignment="1" applyProtection="1">
      <alignment horizontal="center" vertical="center"/>
      <protection locked="0"/>
    </xf>
    <xf numFmtId="1" fontId="12" fillId="4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/>
    <xf numFmtId="0" fontId="14" fillId="0" borderId="4" xfId="0" applyFont="1" applyBorder="1" applyAlignment="1" applyProtection="1">
      <alignment horizontal="center" vertical="center"/>
      <protection locked="0"/>
    </xf>
    <xf numFmtId="14" fontId="14" fillId="0" borderId="4" xfId="0" applyNumberFormat="1" applyFont="1" applyBorder="1" applyAlignment="1" applyProtection="1">
      <alignment horizontal="center" vertical="center"/>
      <protection locked="0"/>
    </xf>
    <xf numFmtId="14" fontId="15" fillId="0" borderId="4" xfId="0" applyNumberFormat="1" applyFont="1" applyBorder="1" applyAlignment="1" applyProtection="1">
      <alignment horizontal="center" vertical="center"/>
      <protection locked="0"/>
    </xf>
    <xf numFmtId="1" fontId="14" fillId="0" borderId="4" xfId="0" applyNumberFormat="1" applyFont="1" applyBorder="1" applyAlignment="1" applyProtection="1">
      <alignment horizontal="center" vertical="center"/>
      <protection locked="0"/>
    </xf>
    <xf numFmtId="1" fontId="16" fillId="0" borderId="4" xfId="0" applyNumberFormat="1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1" fontId="15" fillId="4" borderId="4" xfId="0" applyNumberFormat="1" applyFont="1" applyFill="1" applyBorder="1" applyAlignment="1">
      <alignment horizontal="center" vertical="center"/>
    </xf>
    <xf numFmtId="1" fontId="15" fillId="4" borderId="6" xfId="0" applyNumberFormat="1" applyFont="1" applyFill="1" applyBorder="1" applyAlignment="1">
      <alignment horizontal="center" vertical="center"/>
    </xf>
    <xf numFmtId="1" fontId="7" fillId="0" borderId="9" xfId="0" applyNumberFormat="1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 vertical="center"/>
      <protection locked="0"/>
    </xf>
    <xf numFmtId="1" fontId="11" fillId="0" borderId="9" xfId="0" applyNumberFormat="1" applyFont="1" applyBorder="1" applyAlignment="1" applyProtection="1">
      <alignment horizontal="center" vertical="center"/>
      <protection locked="0"/>
    </xf>
    <xf numFmtId="1" fontId="11" fillId="0" borderId="0" xfId="0" applyNumberFormat="1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5" fillId="5" borderId="10" xfId="0" applyFont="1" applyFill="1" applyBorder="1" applyAlignment="1">
      <alignment horizontal="center" vertical="center" textRotation="90" wrapText="1"/>
    </xf>
    <xf numFmtId="0" fontId="5" fillId="5" borderId="11" xfId="0" applyFont="1" applyFill="1" applyBorder="1" applyAlignment="1">
      <alignment horizontal="center" vertical="center" textRotation="90" wrapText="1"/>
    </xf>
    <xf numFmtId="0" fontId="5" fillId="5" borderId="12" xfId="0" applyFont="1" applyFill="1" applyBorder="1" applyAlignment="1">
      <alignment horizontal="center" vertical="center" textRotation="90" wrapText="1"/>
    </xf>
    <xf numFmtId="0" fontId="4" fillId="5" borderId="10" xfId="0" applyFont="1" applyFill="1" applyBorder="1" applyAlignment="1">
      <alignment horizontal="center" vertical="center" textRotation="90" wrapText="1"/>
    </xf>
    <xf numFmtId="0" fontId="4" fillId="5" borderId="11" xfId="0" applyFont="1" applyFill="1" applyBorder="1" applyAlignment="1">
      <alignment horizontal="center" vertical="center" textRotation="90" wrapText="1"/>
    </xf>
    <xf numFmtId="0" fontId="4" fillId="5" borderId="12" xfId="0" applyFont="1" applyFill="1" applyBorder="1" applyAlignment="1">
      <alignment horizontal="center" vertical="center" textRotation="90" wrapText="1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164" fontId="7" fillId="0" borderId="9" xfId="0" applyNumberFormat="1" applyFont="1" applyBorder="1" applyAlignment="1" applyProtection="1">
      <alignment horizontal="center" vertical="center"/>
      <protection locked="0"/>
    </xf>
    <xf numFmtId="164" fontId="7" fillId="0" borderId="0" xfId="0" applyNumberFormat="1" applyFont="1" applyBorder="1" applyAlignment="1" applyProtection="1">
      <alignment horizontal="center" vertical="center"/>
      <protection locked="0"/>
    </xf>
    <xf numFmtId="0" fontId="4" fillId="6" borderId="10" xfId="0" applyFont="1" applyFill="1" applyBorder="1" applyAlignment="1">
      <alignment horizontal="center" vertical="center" textRotation="90" wrapText="1"/>
    </xf>
    <xf numFmtId="0" fontId="4" fillId="6" borderId="12" xfId="0" applyFont="1" applyFill="1" applyBorder="1" applyAlignment="1">
      <alignment horizontal="center" vertical="center" textRotation="90" wrapText="1"/>
    </xf>
    <xf numFmtId="1" fontId="4" fillId="6" borderId="10" xfId="0" applyNumberFormat="1" applyFont="1" applyFill="1" applyBorder="1" applyAlignment="1">
      <alignment horizontal="center" vertical="center" textRotation="90" wrapText="1"/>
    </xf>
    <xf numFmtId="1" fontId="4" fillId="6" borderId="12" xfId="0" applyNumberFormat="1" applyFont="1" applyFill="1" applyBorder="1" applyAlignment="1">
      <alignment horizontal="center" vertical="center" textRotation="90" wrapText="1"/>
    </xf>
    <xf numFmtId="0" fontId="4" fillId="4" borderId="10" xfId="0" applyFont="1" applyFill="1" applyBorder="1" applyAlignment="1">
      <alignment horizontal="center" vertical="center" textRotation="90" wrapText="1"/>
    </xf>
    <xf numFmtId="0" fontId="4" fillId="4" borderId="11" xfId="0" applyFont="1" applyFill="1" applyBorder="1" applyAlignment="1">
      <alignment horizontal="center" vertical="center" textRotation="90" wrapText="1"/>
    </xf>
    <xf numFmtId="0" fontId="4" fillId="4" borderId="12" xfId="0" applyFont="1" applyFill="1" applyBorder="1" applyAlignment="1">
      <alignment horizontal="center" vertical="center" textRotation="90" wrapText="1"/>
    </xf>
    <xf numFmtId="0" fontId="5" fillId="4" borderId="10" xfId="0" applyFont="1" applyFill="1" applyBorder="1" applyAlignment="1">
      <alignment horizontal="center" vertical="center" textRotation="90" wrapText="1"/>
    </xf>
    <xf numFmtId="0" fontId="5" fillId="4" borderId="11" xfId="0" applyFont="1" applyFill="1" applyBorder="1" applyAlignment="1">
      <alignment horizontal="center" vertical="center" textRotation="90" wrapText="1"/>
    </xf>
    <xf numFmtId="0" fontId="5" fillId="4" borderId="12" xfId="0" applyFont="1" applyFill="1" applyBorder="1" applyAlignment="1">
      <alignment horizontal="center" vertical="center" textRotation="90" wrapText="1"/>
    </xf>
    <xf numFmtId="0" fontId="10" fillId="6" borderId="13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1"/>
  <sheetViews>
    <sheetView tabSelected="1" zoomScale="80" zoomScaleNormal="80" workbookViewId="0" topLeftCell="A1">
      <pane ySplit="8" topLeftCell="A9" activePane="bottomLeft" state="frozen"/>
      <selection pane="bottomLeft" activeCell="I13" sqref="I13"/>
    </sheetView>
  </sheetViews>
  <sheetFormatPr defaultColWidth="9.140625" defaultRowHeight="15"/>
  <cols>
    <col min="1" max="1" width="6.421875" style="8" customWidth="1"/>
    <col min="2" max="2" width="10.140625" style="1" bestFit="1" customWidth="1"/>
    <col min="3" max="3" width="9.57421875" style="9" customWidth="1"/>
    <col min="4" max="4" width="9.7109375" style="14" customWidth="1"/>
    <col min="5" max="5" width="9.140625" style="10" hidden="1" customWidth="1"/>
    <col min="6" max="6" width="6.7109375" style="19" customWidth="1"/>
    <col min="7" max="7" width="8.00390625" style="1" bestFit="1" customWidth="1"/>
    <col min="8" max="8" width="8.00390625" style="1" customWidth="1"/>
    <col min="9" max="9" width="11.00390625" style="1" customWidth="1"/>
    <col min="10" max="10" width="8.28125" style="1" customWidth="1"/>
    <col min="11" max="11" width="10.28125" style="1" customWidth="1"/>
    <col min="12" max="12" width="8.7109375" style="1" customWidth="1"/>
    <col min="13" max="13" width="9.00390625" style="1" customWidth="1"/>
    <col min="14" max="14" width="8.8515625" style="1" customWidth="1"/>
    <col min="15" max="21" width="8.28125" style="1" customWidth="1"/>
    <col min="22" max="22" width="8.28125" style="20" customWidth="1"/>
    <col min="23" max="23" width="8.8515625" style="1" customWidth="1"/>
    <col min="24" max="24" width="9.8515625" style="1" bestFit="1" customWidth="1"/>
    <col min="25" max="229" width="9.140625" style="1" customWidth="1"/>
    <col min="230" max="230" width="4.8515625" style="1" customWidth="1"/>
    <col min="231" max="231" width="21.57421875" style="1" bestFit="1" customWidth="1"/>
    <col min="232" max="232" width="15.8515625" style="1" bestFit="1" customWidth="1"/>
    <col min="233" max="233" width="5.8515625" style="1" customWidth="1"/>
    <col min="234" max="235" width="8.00390625" style="1" bestFit="1" customWidth="1"/>
    <col min="236" max="242" width="5.7109375" style="1" bestFit="1" customWidth="1"/>
    <col min="243" max="243" width="10.28125" style="1" bestFit="1" customWidth="1"/>
    <col min="244" max="244" width="8.140625" style="1" bestFit="1" customWidth="1"/>
    <col min="245" max="245" width="8.8515625" style="1" bestFit="1" customWidth="1"/>
    <col min="246" max="246" width="8.57421875" style="1" bestFit="1" customWidth="1"/>
    <col min="247" max="248" width="11.00390625" style="1" bestFit="1" customWidth="1"/>
    <col min="249" max="249" width="8.00390625" style="1" bestFit="1" customWidth="1"/>
    <col min="250" max="251" width="10.00390625" style="1" customWidth="1"/>
    <col min="252" max="253" width="6.00390625" style="1" bestFit="1" customWidth="1"/>
    <col min="254" max="255" width="9.140625" style="1" customWidth="1"/>
    <col min="256" max="256" width="9.8515625" style="1" bestFit="1" customWidth="1"/>
    <col min="257" max="485" width="9.140625" style="1" customWidth="1"/>
    <col min="486" max="486" width="4.8515625" style="1" customWidth="1"/>
    <col min="487" max="487" width="21.57421875" style="1" bestFit="1" customWidth="1"/>
    <col min="488" max="488" width="15.8515625" style="1" bestFit="1" customWidth="1"/>
    <col min="489" max="489" width="5.8515625" style="1" customWidth="1"/>
    <col min="490" max="491" width="8.00390625" style="1" bestFit="1" customWidth="1"/>
    <col min="492" max="498" width="5.7109375" style="1" bestFit="1" customWidth="1"/>
    <col min="499" max="499" width="10.28125" style="1" bestFit="1" customWidth="1"/>
    <col min="500" max="500" width="8.140625" style="1" bestFit="1" customWidth="1"/>
    <col min="501" max="501" width="8.8515625" style="1" bestFit="1" customWidth="1"/>
    <col min="502" max="502" width="8.57421875" style="1" bestFit="1" customWidth="1"/>
    <col min="503" max="504" width="11.00390625" style="1" bestFit="1" customWidth="1"/>
    <col min="505" max="505" width="8.00390625" style="1" bestFit="1" customWidth="1"/>
    <col min="506" max="507" width="10.00390625" style="1" customWidth="1"/>
    <col min="508" max="509" width="6.00390625" style="1" bestFit="1" customWidth="1"/>
    <col min="510" max="511" width="9.140625" style="1" customWidth="1"/>
    <col min="512" max="512" width="9.8515625" style="1" bestFit="1" customWidth="1"/>
    <col min="513" max="741" width="9.140625" style="1" customWidth="1"/>
    <col min="742" max="742" width="4.8515625" style="1" customWidth="1"/>
    <col min="743" max="743" width="21.57421875" style="1" bestFit="1" customWidth="1"/>
    <col min="744" max="744" width="15.8515625" style="1" bestFit="1" customWidth="1"/>
    <col min="745" max="745" width="5.8515625" style="1" customWidth="1"/>
    <col min="746" max="747" width="8.00390625" style="1" bestFit="1" customWidth="1"/>
    <col min="748" max="754" width="5.7109375" style="1" bestFit="1" customWidth="1"/>
    <col min="755" max="755" width="10.28125" style="1" bestFit="1" customWidth="1"/>
    <col min="756" max="756" width="8.140625" style="1" bestFit="1" customWidth="1"/>
    <col min="757" max="757" width="8.8515625" style="1" bestFit="1" customWidth="1"/>
    <col min="758" max="758" width="8.57421875" style="1" bestFit="1" customWidth="1"/>
    <col min="759" max="760" width="11.00390625" style="1" bestFit="1" customWidth="1"/>
    <col min="761" max="761" width="8.00390625" style="1" bestFit="1" customWidth="1"/>
    <col min="762" max="763" width="10.00390625" style="1" customWidth="1"/>
    <col min="764" max="765" width="6.00390625" style="1" bestFit="1" customWidth="1"/>
    <col min="766" max="767" width="9.140625" style="1" customWidth="1"/>
    <col min="768" max="768" width="9.8515625" style="1" bestFit="1" customWidth="1"/>
    <col min="769" max="997" width="9.140625" style="1" customWidth="1"/>
    <col min="998" max="998" width="4.8515625" style="1" customWidth="1"/>
    <col min="999" max="999" width="21.57421875" style="1" bestFit="1" customWidth="1"/>
    <col min="1000" max="1000" width="15.8515625" style="1" bestFit="1" customWidth="1"/>
    <col min="1001" max="1001" width="5.8515625" style="1" customWidth="1"/>
    <col min="1002" max="1003" width="8.00390625" style="1" bestFit="1" customWidth="1"/>
    <col min="1004" max="1010" width="5.7109375" style="1" bestFit="1" customWidth="1"/>
    <col min="1011" max="1011" width="10.28125" style="1" bestFit="1" customWidth="1"/>
    <col min="1012" max="1012" width="8.140625" style="1" bestFit="1" customWidth="1"/>
    <col min="1013" max="1013" width="8.8515625" style="1" bestFit="1" customWidth="1"/>
    <col min="1014" max="1014" width="8.57421875" style="1" bestFit="1" customWidth="1"/>
    <col min="1015" max="1016" width="11.00390625" style="1" bestFit="1" customWidth="1"/>
    <col min="1017" max="1017" width="8.00390625" style="1" bestFit="1" customWidth="1"/>
    <col min="1018" max="1019" width="10.00390625" style="1" customWidth="1"/>
    <col min="1020" max="1021" width="6.00390625" style="1" bestFit="1" customWidth="1"/>
    <col min="1022" max="1023" width="9.140625" style="1" customWidth="1"/>
    <col min="1024" max="1024" width="9.8515625" style="1" bestFit="1" customWidth="1"/>
    <col min="1025" max="1253" width="9.140625" style="1" customWidth="1"/>
    <col min="1254" max="1254" width="4.8515625" style="1" customWidth="1"/>
    <col min="1255" max="1255" width="21.57421875" style="1" bestFit="1" customWidth="1"/>
    <col min="1256" max="1256" width="15.8515625" style="1" bestFit="1" customWidth="1"/>
    <col min="1257" max="1257" width="5.8515625" style="1" customWidth="1"/>
    <col min="1258" max="1259" width="8.00390625" style="1" bestFit="1" customWidth="1"/>
    <col min="1260" max="1266" width="5.7109375" style="1" bestFit="1" customWidth="1"/>
    <col min="1267" max="1267" width="10.28125" style="1" bestFit="1" customWidth="1"/>
    <col min="1268" max="1268" width="8.140625" style="1" bestFit="1" customWidth="1"/>
    <col min="1269" max="1269" width="8.8515625" style="1" bestFit="1" customWidth="1"/>
    <col min="1270" max="1270" width="8.57421875" style="1" bestFit="1" customWidth="1"/>
    <col min="1271" max="1272" width="11.00390625" style="1" bestFit="1" customWidth="1"/>
    <col min="1273" max="1273" width="8.00390625" style="1" bestFit="1" customWidth="1"/>
    <col min="1274" max="1275" width="10.00390625" style="1" customWidth="1"/>
    <col min="1276" max="1277" width="6.00390625" style="1" bestFit="1" customWidth="1"/>
    <col min="1278" max="1279" width="9.140625" style="1" customWidth="1"/>
    <col min="1280" max="1280" width="9.8515625" style="1" bestFit="1" customWidth="1"/>
    <col min="1281" max="1509" width="9.140625" style="1" customWidth="1"/>
    <col min="1510" max="1510" width="4.8515625" style="1" customWidth="1"/>
    <col min="1511" max="1511" width="21.57421875" style="1" bestFit="1" customWidth="1"/>
    <col min="1512" max="1512" width="15.8515625" style="1" bestFit="1" customWidth="1"/>
    <col min="1513" max="1513" width="5.8515625" style="1" customWidth="1"/>
    <col min="1514" max="1515" width="8.00390625" style="1" bestFit="1" customWidth="1"/>
    <col min="1516" max="1522" width="5.7109375" style="1" bestFit="1" customWidth="1"/>
    <col min="1523" max="1523" width="10.28125" style="1" bestFit="1" customWidth="1"/>
    <col min="1524" max="1524" width="8.140625" style="1" bestFit="1" customWidth="1"/>
    <col min="1525" max="1525" width="8.8515625" style="1" bestFit="1" customWidth="1"/>
    <col min="1526" max="1526" width="8.57421875" style="1" bestFit="1" customWidth="1"/>
    <col min="1527" max="1528" width="11.00390625" style="1" bestFit="1" customWidth="1"/>
    <col min="1529" max="1529" width="8.00390625" style="1" bestFit="1" customWidth="1"/>
    <col min="1530" max="1531" width="10.00390625" style="1" customWidth="1"/>
    <col min="1532" max="1533" width="6.00390625" style="1" bestFit="1" customWidth="1"/>
    <col min="1534" max="1535" width="9.140625" style="1" customWidth="1"/>
    <col min="1536" max="1536" width="9.8515625" style="1" bestFit="1" customWidth="1"/>
    <col min="1537" max="1765" width="9.140625" style="1" customWidth="1"/>
    <col min="1766" max="1766" width="4.8515625" style="1" customWidth="1"/>
    <col min="1767" max="1767" width="21.57421875" style="1" bestFit="1" customWidth="1"/>
    <col min="1768" max="1768" width="15.8515625" style="1" bestFit="1" customWidth="1"/>
    <col min="1769" max="1769" width="5.8515625" style="1" customWidth="1"/>
    <col min="1770" max="1771" width="8.00390625" style="1" bestFit="1" customWidth="1"/>
    <col min="1772" max="1778" width="5.7109375" style="1" bestFit="1" customWidth="1"/>
    <col min="1779" max="1779" width="10.28125" style="1" bestFit="1" customWidth="1"/>
    <col min="1780" max="1780" width="8.140625" style="1" bestFit="1" customWidth="1"/>
    <col min="1781" max="1781" width="8.8515625" style="1" bestFit="1" customWidth="1"/>
    <col min="1782" max="1782" width="8.57421875" style="1" bestFit="1" customWidth="1"/>
    <col min="1783" max="1784" width="11.00390625" style="1" bestFit="1" customWidth="1"/>
    <col min="1785" max="1785" width="8.00390625" style="1" bestFit="1" customWidth="1"/>
    <col min="1786" max="1787" width="10.00390625" style="1" customWidth="1"/>
    <col min="1788" max="1789" width="6.00390625" style="1" bestFit="1" customWidth="1"/>
    <col min="1790" max="1791" width="9.140625" style="1" customWidth="1"/>
    <col min="1792" max="1792" width="9.8515625" style="1" bestFit="1" customWidth="1"/>
    <col min="1793" max="2021" width="9.140625" style="1" customWidth="1"/>
    <col min="2022" max="2022" width="4.8515625" style="1" customWidth="1"/>
    <col min="2023" max="2023" width="21.57421875" style="1" bestFit="1" customWidth="1"/>
    <col min="2024" max="2024" width="15.8515625" style="1" bestFit="1" customWidth="1"/>
    <col min="2025" max="2025" width="5.8515625" style="1" customWidth="1"/>
    <col min="2026" max="2027" width="8.00390625" style="1" bestFit="1" customWidth="1"/>
    <col min="2028" max="2034" width="5.7109375" style="1" bestFit="1" customWidth="1"/>
    <col min="2035" max="2035" width="10.28125" style="1" bestFit="1" customWidth="1"/>
    <col min="2036" max="2036" width="8.140625" style="1" bestFit="1" customWidth="1"/>
    <col min="2037" max="2037" width="8.8515625" style="1" bestFit="1" customWidth="1"/>
    <col min="2038" max="2038" width="8.57421875" style="1" bestFit="1" customWidth="1"/>
    <col min="2039" max="2040" width="11.00390625" style="1" bestFit="1" customWidth="1"/>
    <col min="2041" max="2041" width="8.00390625" style="1" bestFit="1" customWidth="1"/>
    <col min="2042" max="2043" width="10.00390625" style="1" customWidth="1"/>
    <col min="2044" max="2045" width="6.00390625" style="1" bestFit="1" customWidth="1"/>
    <col min="2046" max="2047" width="9.140625" style="1" customWidth="1"/>
    <col min="2048" max="2048" width="9.8515625" style="1" bestFit="1" customWidth="1"/>
    <col min="2049" max="2277" width="9.140625" style="1" customWidth="1"/>
    <col min="2278" max="2278" width="4.8515625" style="1" customWidth="1"/>
    <col min="2279" max="2279" width="21.57421875" style="1" bestFit="1" customWidth="1"/>
    <col min="2280" max="2280" width="15.8515625" style="1" bestFit="1" customWidth="1"/>
    <col min="2281" max="2281" width="5.8515625" style="1" customWidth="1"/>
    <col min="2282" max="2283" width="8.00390625" style="1" bestFit="1" customWidth="1"/>
    <col min="2284" max="2290" width="5.7109375" style="1" bestFit="1" customWidth="1"/>
    <col min="2291" max="2291" width="10.28125" style="1" bestFit="1" customWidth="1"/>
    <col min="2292" max="2292" width="8.140625" style="1" bestFit="1" customWidth="1"/>
    <col min="2293" max="2293" width="8.8515625" style="1" bestFit="1" customWidth="1"/>
    <col min="2294" max="2294" width="8.57421875" style="1" bestFit="1" customWidth="1"/>
    <col min="2295" max="2296" width="11.00390625" style="1" bestFit="1" customWidth="1"/>
    <col min="2297" max="2297" width="8.00390625" style="1" bestFit="1" customWidth="1"/>
    <col min="2298" max="2299" width="10.00390625" style="1" customWidth="1"/>
    <col min="2300" max="2301" width="6.00390625" style="1" bestFit="1" customWidth="1"/>
    <col min="2302" max="2303" width="9.140625" style="1" customWidth="1"/>
    <col min="2304" max="2304" width="9.8515625" style="1" bestFit="1" customWidth="1"/>
    <col min="2305" max="2533" width="9.140625" style="1" customWidth="1"/>
    <col min="2534" max="2534" width="4.8515625" style="1" customWidth="1"/>
    <col min="2535" max="2535" width="21.57421875" style="1" bestFit="1" customWidth="1"/>
    <col min="2536" max="2536" width="15.8515625" style="1" bestFit="1" customWidth="1"/>
    <col min="2537" max="2537" width="5.8515625" style="1" customWidth="1"/>
    <col min="2538" max="2539" width="8.00390625" style="1" bestFit="1" customWidth="1"/>
    <col min="2540" max="2546" width="5.7109375" style="1" bestFit="1" customWidth="1"/>
    <col min="2547" max="2547" width="10.28125" style="1" bestFit="1" customWidth="1"/>
    <col min="2548" max="2548" width="8.140625" style="1" bestFit="1" customWidth="1"/>
    <col min="2549" max="2549" width="8.8515625" style="1" bestFit="1" customWidth="1"/>
    <col min="2550" max="2550" width="8.57421875" style="1" bestFit="1" customWidth="1"/>
    <col min="2551" max="2552" width="11.00390625" style="1" bestFit="1" customWidth="1"/>
    <col min="2553" max="2553" width="8.00390625" style="1" bestFit="1" customWidth="1"/>
    <col min="2554" max="2555" width="10.00390625" style="1" customWidth="1"/>
    <col min="2556" max="2557" width="6.00390625" style="1" bestFit="1" customWidth="1"/>
    <col min="2558" max="2559" width="9.140625" style="1" customWidth="1"/>
    <col min="2560" max="2560" width="9.8515625" style="1" bestFit="1" customWidth="1"/>
    <col min="2561" max="2789" width="9.140625" style="1" customWidth="1"/>
    <col min="2790" max="2790" width="4.8515625" style="1" customWidth="1"/>
    <col min="2791" max="2791" width="21.57421875" style="1" bestFit="1" customWidth="1"/>
    <col min="2792" max="2792" width="15.8515625" style="1" bestFit="1" customWidth="1"/>
    <col min="2793" max="2793" width="5.8515625" style="1" customWidth="1"/>
    <col min="2794" max="2795" width="8.00390625" style="1" bestFit="1" customWidth="1"/>
    <col min="2796" max="2802" width="5.7109375" style="1" bestFit="1" customWidth="1"/>
    <col min="2803" max="2803" width="10.28125" style="1" bestFit="1" customWidth="1"/>
    <col min="2804" max="2804" width="8.140625" style="1" bestFit="1" customWidth="1"/>
    <col min="2805" max="2805" width="8.8515625" style="1" bestFit="1" customWidth="1"/>
    <col min="2806" max="2806" width="8.57421875" style="1" bestFit="1" customWidth="1"/>
    <col min="2807" max="2808" width="11.00390625" style="1" bestFit="1" customWidth="1"/>
    <col min="2809" max="2809" width="8.00390625" style="1" bestFit="1" customWidth="1"/>
    <col min="2810" max="2811" width="10.00390625" style="1" customWidth="1"/>
    <col min="2812" max="2813" width="6.00390625" style="1" bestFit="1" customWidth="1"/>
    <col min="2814" max="2815" width="9.140625" style="1" customWidth="1"/>
    <col min="2816" max="2816" width="9.8515625" style="1" bestFit="1" customWidth="1"/>
    <col min="2817" max="3045" width="9.140625" style="1" customWidth="1"/>
    <col min="3046" max="3046" width="4.8515625" style="1" customWidth="1"/>
    <col min="3047" max="3047" width="21.57421875" style="1" bestFit="1" customWidth="1"/>
    <col min="3048" max="3048" width="15.8515625" style="1" bestFit="1" customWidth="1"/>
    <col min="3049" max="3049" width="5.8515625" style="1" customWidth="1"/>
    <col min="3050" max="3051" width="8.00390625" style="1" bestFit="1" customWidth="1"/>
    <col min="3052" max="3058" width="5.7109375" style="1" bestFit="1" customWidth="1"/>
    <col min="3059" max="3059" width="10.28125" style="1" bestFit="1" customWidth="1"/>
    <col min="3060" max="3060" width="8.140625" style="1" bestFit="1" customWidth="1"/>
    <col min="3061" max="3061" width="8.8515625" style="1" bestFit="1" customWidth="1"/>
    <col min="3062" max="3062" width="8.57421875" style="1" bestFit="1" customWidth="1"/>
    <col min="3063" max="3064" width="11.00390625" style="1" bestFit="1" customWidth="1"/>
    <col min="3065" max="3065" width="8.00390625" style="1" bestFit="1" customWidth="1"/>
    <col min="3066" max="3067" width="10.00390625" style="1" customWidth="1"/>
    <col min="3068" max="3069" width="6.00390625" style="1" bestFit="1" customWidth="1"/>
    <col min="3070" max="3071" width="9.140625" style="1" customWidth="1"/>
    <col min="3072" max="3072" width="9.8515625" style="1" bestFit="1" customWidth="1"/>
    <col min="3073" max="3301" width="9.140625" style="1" customWidth="1"/>
    <col min="3302" max="3302" width="4.8515625" style="1" customWidth="1"/>
    <col min="3303" max="3303" width="21.57421875" style="1" bestFit="1" customWidth="1"/>
    <col min="3304" max="3304" width="15.8515625" style="1" bestFit="1" customWidth="1"/>
    <col min="3305" max="3305" width="5.8515625" style="1" customWidth="1"/>
    <col min="3306" max="3307" width="8.00390625" style="1" bestFit="1" customWidth="1"/>
    <col min="3308" max="3314" width="5.7109375" style="1" bestFit="1" customWidth="1"/>
    <col min="3315" max="3315" width="10.28125" style="1" bestFit="1" customWidth="1"/>
    <col min="3316" max="3316" width="8.140625" style="1" bestFit="1" customWidth="1"/>
    <col min="3317" max="3317" width="8.8515625" style="1" bestFit="1" customWidth="1"/>
    <col min="3318" max="3318" width="8.57421875" style="1" bestFit="1" customWidth="1"/>
    <col min="3319" max="3320" width="11.00390625" style="1" bestFit="1" customWidth="1"/>
    <col min="3321" max="3321" width="8.00390625" style="1" bestFit="1" customWidth="1"/>
    <col min="3322" max="3323" width="10.00390625" style="1" customWidth="1"/>
    <col min="3324" max="3325" width="6.00390625" style="1" bestFit="1" customWidth="1"/>
    <col min="3326" max="3327" width="9.140625" style="1" customWidth="1"/>
    <col min="3328" max="3328" width="9.8515625" style="1" bestFit="1" customWidth="1"/>
    <col min="3329" max="3557" width="9.140625" style="1" customWidth="1"/>
    <col min="3558" max="3558" width="4.8515625" style="1" customWidth="1"/>
    <col min="3559" max="3559" width="21.57421875" style="1" bestFit="1" customWidth="1"/>
    <col min="3560" max="3560" width="15.8515625" style="1" bestFit="1" customWidth="1"/>
    <col min="3561" max="3561" width="5.8515625" style="1" customWidth="1"/>
    <col min="3562" max="3563" width="8.00390625" style="1" bestFit="1" customWidth="1"/>
    <col min="3564" max="3570" width="5.7109375" style="1" bestFit="1" customWidth="1"/>
    <col min="3571" max="3571" width="10.28125" style="1" bestFit="1" customWidth="1"/>
    <col min="3572" max="3572" width="8.140625" style="1" bestFit="1" customWidth="1"/>
    <col min="3573" max="3573" width="8.8515625" style="1" bestFit="1" customWidth="1"/>
    <col min="3574" max="3574" width="8.57421875" style="1" bestFit="1" customWidth="1"/>
    <col min="3575" max="3576" width="11.00390625" style="1" bestFit="1" customWidth="1"/>
    <col min="3577" max="3577" width="8.00390625" style="1" bestFit="1" customWidth="1"/>
    <col min="3578" max="3579" width="10.00390625" style="1" customWidth="1"/>
    <col min="3580" max="3581" width="6.00390625" style="1" bestFit="1" customWidth="1"/>
    <col min="3582" max="3583" width="9.140625" style="1" customWidth="1"/>
    <col min="3584" max="3584" width="9.8515625" style="1" bestFit="1" customWidth="1"/>
    <col min="3585" max="3813" width="9.140625" style="1" customWidth="1"/>
    <col min="3814" max="3814" width="4.8515625" style="1" customWidth="1"/>
    <col min="3815" max="3815" width="21.57421875" style="1" bestFit="1" customWidth="1"/>
    <col min="3816" max="3816" width="15.8515625" style="1" bestFit="1" customWidth="1"/>
    <col min="3817" max="3817" width="5.8515625" style="1" customWidth="1"/>
    <col min="3818" max="3819" width="8.00390625" style="1" bestFit="1" customWidth="1"/>
    <col min="3820" max="3826" width="5.7109375" style="1" bestFit="1" customWidth="1"/>
    <col min="3827" max="3827" width="10.28125" style="1" bestFit="1" customWidth="1"/>
    <col min="3828" max="3828" width="8.140625" style="1" bestFit="1" customWidth="1"/>
    <col min="3829" max="3829" width="8.8515625" style="1" bestFit="1" customWidth="1"/>
    <col min="3830" max="3830" width="8.57421875" style="1" bestFit="1" customWidth="1"/>
    <col min="3831" max="3832" width="11.00390625" style="1" bestFit="1" customWidth="1"/>
    <col min="3833" max="3833" width="8.00390625" style="1" bestFit="1" customWidth="1"/>
    <col min="3834" max="3835" width="10.00390625" style="1" customWidth="1"/>
    <col min="3836" max="3837" width="6.00390625" style="1" bestFit="1" customWidth="1"/>
    <col min="3838" max="3839" width="9.140625" style="1" customWidth="1"/>
    <col min="3840" max="3840" width="9.8515625" style="1" bestFit="1" customWidth="1"/>
    <col min="3841" max="4069" width="9.140625" style="1" customWidth="1"/>
    <col min="4070" max="4070" width="4.8515625" style="1" customWidth="1"/>
    <col min="4071" max="4071" width="21.57421875" style="1" bestFit="1" customWidth="1"/>
    <col min="4072" max="4072" width="15.8515625" style="1" bestFit="1" customWidth="1"/>
    <col min="4073" max="4073" width="5.8515625" style="1" customWidth="1"/>
    <col min="4074" max="4075" width="8.00390625" style="1" bestFit="1" customWidth="1"/>
    <col min="4076" max="4082" width="5.7109375" style="1" bestFit="1" customWidth="1"/>
    <col min="4083" max="4083" width="10.28125" style="1" bestFit="1" customWidth="1"/>
    <col min="4084" max="4084" width="8.140625" style="1" bestFit="1" customWidth="1"/>
    <col min="4085" max="4085" width="8.8515625" style="1" bestFit="1" customWidth="1"/>
    <col min="4086" max="4086" width="8.57421875" style="1" bestFit="1" customWidth="1"/>
    <col min="4087" max="4088" width="11.00390625" style="1" bestFit="1" customWidth="1"/>
    <col min="4089" max="4089" width="8.00390625" style="1" bestFit="1" customWidth="1"/>
    <col min="4090" max="4091" width="10.00390625" style="1" customWidth="1"/>
    <col min="4092" max="4093" width="6.00390625" style="1" bestFit="1" customWidth="1"/>
    <col min="4094" max="4095" width="9.140625" style="1" customWidth="1"/>
    <col min="4096" max="4096" width="9.8515625" style="1" bestFit="1" customWidth="1"/>
    <col min="4097" max="4325" width="9.140625" style="1" customWidth="1"/>
    <col min="4326" max="4326" width="4.8515625" style="1" customWidth="1"/>
    <col min="4327" max="4327" width="21.57421875" style="1" bestFit="1" customWidth="1"/>
    <col min="4328" max="4328" width="15.8515625" style="1" bestFit="1" customWidth="1"/>
    <col min="4329" max="4329" width="5.8515625" style="1" customWidth="1"/>
    <col min="4330" max="4331" width="8.00390625" style="1" bestFit="1" customWidth="1"/>
    <col min="4332" max="4338" width="5.7109375" style="1" bestFit="1" customWidth="1"/>
    <col min="4339" max="4339" width="10.28125" style="1" bestFit="1" customWidth="1"/>
    <col min="4340" max="4340" width="8.140625" style="1" bestFit="1" customWidth="1"/>
    <col min="4341" max="4341" width="8.8515625" style="1" bestFit="1" customWidth="1"/>
    <col min="4342" max="4342" width="8.57421875" style="1" bestFit="1" customWidth="1"/>
    <col min="4343" max="4344" width="11.00390625" style="1" bestFit="1" customWidth="1"/>
    <col min="4345" max="4345" width="8.00390625" style="1" bestFit="1" customWidth="1"/>
    <col min="4346" max="4347" width="10.00390625" style="1" customWidth="1"/>
    <col min="4348" max="4349" width="6.00390625" style="1" bestFit="1" customWidth="1"/>
    <col min="4350" max="4351" width="9.140625" style="1" customWidth="1"/>
    <col min="4352" max="4352" width="9.8515625" style="1" bestFit="1" customWidth="1"/>
    <col min="4353" max="4581" width="9.140625" style="1" customWidth="1"/>
    <col min="4582" max="4582" width="4.8515625" style="1" customWidth="1"/>
    <col min="4583" max="4583" width="21.57421875" style="1" bestFit="1" customWidth="1"/>
    <col min="4584" max="4584" width="15.8515625" style="1" bestFit="1" customWidth="1"/>
    <col min="4585" max="4585" width="5.8515625" style="1" customWidth="1"/>
    <col min="4586" max="4587" width="8.00390625" style="1" bestFit="1" customWidth="1"/>
    <col min="4588" max="4594" width="5.7109375" style="1" bestFit="1" customWidth="1"/>
    <col min="4595" max="4595" width="10.28125" style="1" bestFit="1" customWidth="1"/>
    <col min="4596" max="4596" width="8.140625" style="1" bestFit="1" customWidth="1"/>
    <col min="4597" max="4597" width="8.8515625" style="1" bestFit="1" customWidth="1"/>
    <col min="4598" max="4598" width="8.57421875" style="1" bestFit="1" customWidth="1"/>
    <col min="4599" max="4600" width="11.00390625" style="1" bestFit="1" customWidth="1"/>
    <col min="4601" max="4601" width="8.00390625" style="1" bestFit="1" customWidth="1"/>
    <col min="4602" max="4603" width="10.00390625" style="1" customWidth="1"/>
    <col min="4604" max="4605" width="6.00390625" style="1" bestFit="1" customWidth="1"/>
    <col min="4606" max="4607" width="9.140625" style="1" customWidth="1"/>
    <col min="4608" max="4608" width="9.8515625" style="1" bestFit="1" customWidth="1"/>
    <col min="4609" max="4837" width="9.140625" style="1" customWidth="1"/>
    <col min="4838" max="4838" width="4.8515625" style="1" customWidth="1"/>
    <col min="4839" max="4839" width="21.57421875" style="1" bestFit="1" customWidth="1"/>
    <col min="4840" max="4840" width="15.8515625" style="1" bestFit="1" customWidth="1"/>
    <col min="4841" max="4841" width="5.8515625" style="1" customWidth="1"/>
    <col min="4842" max="4843" width="8.00390625" style="1" bestFit="1" customWidth="1"/>
    <col min="4844" max="4850" width="5.7109375" style="1" bestFit="1" customWidth="1"/>
    <col min="4851" max="4851" width="10.28125" style="1" bestFit="1" customWidth="1"/>
    <col min="4852" max="4852" width="8.140625" style="1" bestFit="1" customWidth="1"/>
    <col min="4853" max="4853" width="8.8515625" style="1" bestFit="1" customWidth="1"/>
    <col min="4854" max="4854" width="8.57421875" style="1" bestFit="1" customWidth="1"/>
    <col min="4855" max="4856" width="11.00390625" style="1" bestFit="1" customWidth="1"/>
    <col min="4857" max="4857" width="8.00390625" style="1" bestFit="1" customWidth="1"/>
    <col min="4858" max="4859" width="10.00390625" style="1" customWidth="1"/>
    <col min="4860" max="4861" width="6.00390625" style="1" bestFit="1" customWidth="1"/>
    <col min="4862" max="4863" width="9.140625" style="1" customWidth="1"/>
    <col min="4864" max="4864" width="9.8515625" style="1" bestFit="1" customWidth="1"/>
    <col min="4865" max="5093" width="9.140625" style="1" customWidth="1"/>
    <col min="5094" max="5094" width="4.8515625" style="1" customWidth="1"/>
    <col min="5095" max="5095" width="21.57421875" style="1" bestFit="1" customWidth="1"/>
    <col min="5096" max="5096" width="15.8515625" style="1" bestFit="1" customWidth="1"/>
    <col min="5097" max="5097" width="5.8515625" style="1" customWidth="1"/>
    <col min="5098" max="5099" width="8.00390625" style="1" bestFit="1" customWidth="1"/>
    <col min="5100" max="5106" width="5.7109375" style="1" bestFit="1" customWidth="1"/>
    <col min="5107" max="5107" width="10.28125" style="1" bestFit="1" customWidth="1"/>
    <col min="5108" max="5108" width="8.140625" style="1" bestFit="1" customWidth="1"/>
    <col min="5109" max="5109" width="8.8515625" style="1" bestFit="1" customWidth="1"/>
    <col min="5110" max="5110" width="8.57421875" style="1" bestFit="1" customWidth="1"/>
    <col min="5111" max="5112" width="11.00390625" style="1" bestFit="1" customWidth="1"/>
    <col min="5113" max="5113" width="8.00390625" style="1" bestFit="1" customWidth="1"/>
    <col min="5114" max="5115" width="10.00390625" style="1" customWidth="1"/>
    <col min="5116" max="5117" width="6.00390625" style="1" bestFit="1" customWidth="1"/>
    <col min="5118" max="5119" width="9.140625" style="1" customWidth="1"/>
    <col min="5120" max="5120" width="9.8515625" style="1" bestFit="1" customWidth="1"/>
    <col min="5121" max="5349" width="9.140625" style="1" customWidth="1"/>
    <col min="5350" max="5350" width="4.8515625" style="1" customWidth="1"/>
    <col min="5351" max="5351" width="21.57421875" style="1" bestFit="1" customWidth="1"/>
    <col min="5352" max="5352" width="15.8515625" style="1" bestFit="1" customWidth="1"/>
    <col min="5353" max="5353" width="5.8515625" style="1" customWidth="1"/>
    <col min="5354" max="5355" width="8.00390625" style="1" bestFit="1" customWidth="1"/>
    <col min="5356" max="5362" width="5.7109375" style="1" bestFit="1" customWidth="1"/>
    <col min="5363" max="5363" width="10.28125" style="1" bestFit="1" customWidth="1"/>
    <col min="5364" max="5364" width="8.140625" style="1" bestFit="1" customWidth="1"/>
    <col min="5365" max="5365" width="8.8515625" style="1" bestFit="1" customWidth="1"/>
    <col min="5366" max="5366" width="8.57421875" style="1" bestFit="1" customWidth="1"/>
    <col min="5367" max="5368" width="11.00390625" style="1" bestFit="1" customWidth="1"/>
    <col min="5369" max="5369" width="8.00390625" style="1" bestFit="1" customWidth="1"/>
    <col min="5370" max="5371" width="10.00390625" style="1" customWidth="1"/>
    <col min="5372" max="5373" width="6.00390625" style="1" bestFit="1" customWidth="1"/>
    <col min="5374" max="5375" width="9.140625" style="1" customWidth="1"/>
    <col min="5376" max="5376" width="9.8515625" style="1" bestFit="1" customWidth="1"/>
    <col min="5377" max="5605" width="9.140625" style="1" customWidth="1"/>
    <col min="5606" max="5606" width="4.8515625" style="1" customWidth="1"/>
    <col min="5607" max="5607" width="21.57421875" style="1" bestFit="1" customWidth="1"/>
    <col min="5608" max="5608" width="15.8515625" style="1" bestFit="1" customWidth="1"/>
    <col min="5609" max="5609" width="5.8515625" style="1" customWidth="1"/>
    <col min="5610" max="5611" width="8.00390625" style="1" bestFit="1" customWidth="1"/>
    <col min="5612" max="5618" width="5.7109375" style="1" bestFit="1" customWidth="1"/>
    <col min="5619" max="5619" width="10.28125" style="1" bestFit="1" customWidth="1"/>
    <col min="5620" max="5620" width="8.140625" style="1" bestFit="1" customWidth="1"/>
    <col min="5621" max="5621" width="8.8515625" style="1" bestFit="1" customWidth="1"/>
    <col min="5622" max="5622" width="8.57421875" style="1" bestFit="1" customWidth="1"/>
    <col min="5623" max="5624" width="11.00390625" style="1" bestFit="1" customWidth="1"/>
    <col min="5625" max="5625" width="8.00390625" style="1" bestFit="1" customWidth="1"/>
    <col min="5626" max="5627" width="10.00390625" style="1" customWidth="1"/>
    <col min="5628" max="5629" width="6.00390625" style="1" bestFit="1" customWidth="1"/>
    <col min="5630" max="5631" width="9.140625" style="1" customWidth="1"/>
    <col min="5632" max="5632" width="9.8515625" style="1" bestFit="1" customWidth="1"/>
    <col min="5633" max="5861" width="9.140625" style="1" customWidth="1"/>
    <col min="5862" max="5862" width="4.8515625" style="1" customWidth="1"/>
    <col min="5863" max="5863" width="21.57421875" style="1" bestFit="1" customWidth="1"/>
    <col min="5864" max="5864" width="15.8515625" style="1" bestFit="1" customWidth="1"/>
    <col min="5865" max="5865" width="5.8515625" style="1" customWidth="1"/>
    <col min="5866" max="5867" width="8.00390625" style="1" bestFit="1" customWidth="1"/>
    <col min="5868" max="5874" width="5.7109375" style="1" bestFit="1" customWidth="1"/>
    <col min="5875" max="5875" width="10.28125" style="1" bestFit="1" customWidth="1"/>
    <col min="5876" max="5876" width="8.140625" style="1" bestFit="1" customWidth="1"/>
    <col min="5877" max="5877" width="8.8515625" style="1" bestFit="1" customWidth="1"/>
    <col min="5878" max="5878" width="8.57421875" style="1" bestFit="1" customWidth="1"/>
    <col min="5879" max="5880" width="11.00390625" style="1" bestFit="1" customWidth="1"/>
    <col min="5881" max="5881" width="8.00390625" style="1" bestFit="1" customWidth="1"/>
    <col min="5882" max="5883" width="10.00390625" style="1" customWidth="1"/>
    <col min="5884" max="5885" width="6.00390625" style="1" bestFit="1" customWidth="1"/>
    <col min="5886" max="5887" width="9.140625" style="1" customWidth="1"/>
    <col min="5888" max="5888" width="9.8515625" style="1" bestFit="1" customWidth="1"/>
    <col min="5889" max="6117" width="9.140625" style="1" customWidth="1"/>
    <col min="6118" max="6118" width="4.8515625" style="1" customWidth="1"/>
    <col min="6119" max="6119" width="21.57421875" style="1" bestFit="1" customWidth="1"/>
    <col min="6120" max="6120" width="15.8515625" style="1" bestFit="1" customWidth="1"/>
    <col min="6121" max="6121" width="5.8515625" style="1" customWidth="1"/>
    <col min="6122" max="6123" width="8.00390625" style="1" bestFit="1" customWidth="1"/>
    <col min="6124" max="6130" width="5.7109375" style="1" bestFit="1" customWidth="1"/>
    <col min="6131" max="6131" width="10.28125" style="1" bestFit="1" customWidth="1"/>
    <col min="6132" max="6132" width="8.140625" style="1" bestFit="1" customWidth="1"/>
    <col min="6133" max="6133" width="8.8515625" style="1" bestFit="1" customWidth="1"/>
    <col min="6134" max="6134" width="8.57421875" style="1" bestFit="1" customWidth="1"/>
    <col min="6135" max="6136" width="11.00390625" style="1" bestFit="1" customWidth="1"/>
    <col min="6137" max="6137" width="8.00390625" style="1" bestFit="1" customWidth="1"/>
    <col min="6138" max="6139" width="10.00390625" style="1" customWidth="1"/>
    <col min="6140" max="6141" width="6.00390625" style="1" bestFit="1" customWidth="1"/>
    <col min="6142" max="6143" width="9.140625" style="1" customWidth="1"/>
    <col min="6144" max="6144" width="9.8515625" style="1" bestFit="1" customWidth="1"/>
    <col min="6145" max="6373" width="9.140625" style="1" customWidth="1"/>
    <col min="6374" max="6374" width="4.8515625" style="1" customWidth="1"/>
    <col min="6375" max="6375" width="21.57421875" style="1" bestFit="1" customWidth="1"/>
    <col min="6376" max="6376" width="15.8515625" style="1" bestFit="1" customWidth="1"/>
    <col min="6377" max="6377" width="5.8515625" style="1" customWidth="1"/>
    <col min="6378" max="6379" width="8.00390625" style="1" bestFit="1" customWidth="1"/>
    <col min="6380" max="6386" width="5.7109375" style="1" bestFit="1" customWidth="1"/>
    <col min="6387" max="6387" width="10.28125" style="1" bestFit="1" customWidth="1"/>
    <col min="6388" max="6388" width="8.140625" style="1" bestFit="1" customWidth="1"/>
    <col min="6389" max="6389" width="8.8515625" style="1" bestFit="1" customWidth="1"/>
    <col min="6390" max="6390" width="8.57421875" style="1" bestFit="1" customWidth="1"/>
    <col min="6391" max="6392" width="11.00390625" style="1" bestFit="1" customWidth="1"/>
    <col min="6393" max="6393" width="8.00390625" style="1" bestFit="1" customWidth="1"/>
    <col min="6394" max="6395" width="10.00390625" style="1" customWidth="1"/>
    <col min="6396" max="6397" width="6.00390625" style="1" bestFit="1" customWidth="1"/>
    <col min="6398" max="6399" width="9.140625" style="1" customWidth="1"/>
    <col min="6400" max="6400" width="9.8515625" style="1" bestFit="1" customWidth="1"/>
    <col min="6401" max="6629" width="9.140625" style="1" customWidth="1"/>
    <col min="6630" max="6630" width="4.8515625" style="1" customWidth="1"/>
    <col min="6631" max="6631" width="21.57421875" style="1" bestFit="1" customWidth="1"/>
    <col min="6632" max="6632" width="15.8515625" style="1" bestFit="1" customWidth="1"/>
    <col min="6633" max="6633" width="5.8515625" style="1" customWidth="1"/>
    <col min="6634" max="6635" width="8.00390625" style="1" bestFit="1" customWidth="1"/>
    <col min="6636" max="6642" width="5.7109375" style="1" bestFit="1" customWidth="1"/>
    <col min="6643" max="6643" width="10.28125" style="1" bestFit="1" customWidth="1"/>
    <col min="6644" max="6644" width="8.140625" style="1" bestFit="1" customWidth="1"/>
    <col min="6645" max="6645" width="8.8515625" style="1" bestFit="1" customWidth="1"/>
    <col min="6646" max="6646" width="8.57421875" style="1" bestFit="1" customWidth="1"/>
    <col min="6647" max="6648" width="11.00390625" style="1" bestFit="1" customWidth="1"/>
    <col min="6649" max="6649" width="8.00390625" style="1" bestFit="1" customWidth="1"/>
    <col min="6650" max="6651" width="10.00390625" style="1" customWidth="1"/>
    <col min="6652" max="6653" width="6.00390625" style="1" bestFit="1" customWidth="1"/>
    <col min="6654" max="6655" width="9.140625" style="1" customWidth="1"/>
    <col min="6656" max="6656" width="9.8515625" style="1" bestFit="1" customWidth="1"/>
    <col min="6657" max="6885" width="9.140625" style="1" customWidth="1"/>
    <col min="6886" max="6886" width="4.8515625" style="1" customWidth="1"/>
    <col min="6887" max="6887" width="21.57421875" style="1" bestFit="1" customWidth="1"/>
    <col min="6888" max="6888" width="15.8515625" style="1" bestFit="1" customWidth="1"/>
    <col min="6889" max="6889" width="5.8515625" style="1" customWidth="1"/>
    <col min="6890" max="6891" width="8.00390625" style="1" bestFit="1" customWidth="1"/>
    <col min="6892" max="6898" width="5.7109375" style="1" bestFit="1" customWidth="1"/>
    <col min="6899" max="6899" width="10.28125" style="1" bestFit="1" customWidth="1"/>
    <col min="6900" max="6900" width="8.140625" style="1" bestFit="1" customWidth="1"/>
    <col min="6901" max="6901" width="8.8515625" style="1" bestFit="1" customWidth="1"/>
    <col min="6902" max="6902" width="8.57421875" style="1" bestFit="1" customWidth="1"/>
    <col min="6903" max="6904" width="11.00390625" style="1" bestFit="1" customWidth="1"/>
    <col min="6905" max="6905" width="8.00390625" style="1" bestFit="1" customWidth="1"/>
    <col min="6906" max="6907" width="10.00390625" style="1" customWidth="1"/>
    <col min="6908" max="6909" width="6.00390625" style="1" bestFit="1" customWidth="1"/>
    <col min="6910" max="6911" width="9.140625" style="1" customWidth="1"/>
    <col min="6912" max="6912" width="9.8515625" style="1" bestFit="1" customWidth="1"/>
    <col min="6913" max="7141" width="9.140625" style="1" customWidth="1"/>
    <col min="7142" max="7142" width="4.8515625" style="1" customWidth="1"/>
    <col min="7143" max="7143" width="21.57421875" style="1" bestFit="1" customWidth="1"/>
    <col min="7144" max="7144" width="15.8515625" style="1" bestFit="1" customWidth="1"/>
    <col min="7145" max="7145" width="5.8515625" style="1" customWidth="1"/>
    <col min="7146" max="7147" width="8.00390625" style="1" bestFit="1" customWidth="1"/>
    <col min="7148" max="7154" width="5.7109375" style="1" bestFit="1" customWidth="1"/>
    <col min="7155" max="7155" width="10.28125" style="1" bestFit="1" customWidth="1"/>
    <col min="7156" max="7156" width="8.140625" style="1" bestFit="1" customWidth="1"/>
    <col min="7157" max="7157" width="8.8515625" style="1" bestFit="1" customWidth="1"/>
    <col min="7158" max="7158" width="8.57421875" style="1" bestFit="1" customWidth="1"/>
    <col min="7159" max="7160" width="11.00390625" style="1" bestFit="1" customWidth="1"/>
    <col min="7161" max="7161" width="8.00390625" style="1" bestFit="1" customWidth="1"/>
    <col min="7162" max="7163" width="10.00390625" style="1" customWidth="1"/>
    <col min="7164" max="7165" width="6.00390625" style="1" bestFit="1" customWidth="1"/>
    <col min="7166" max="7167" width="9.140625" style="1" customWidth="1"/>
    <col min="7168" max="7168" width="9.8515625" style="1" bestFit="1" customWidth="1"/>
    <col min="7169" max="7397" width="9.140625" style="1" customWidth="1"/>
    <col min="7398" max="7398" width="4.8515625" style="1" customWidth="1"/>
    <col min="7399" max="7399" width="21.57421875" style="1" bestFit="1" customWidth="1"/>
    <col min="7400" max="7400" width="15.8515625" style="1" bestFit="1" customWidth="1"/>
    <col min="7401" max="7401" width="5.8515625" style="1" customWidth="1"/>
    <col min="7402" max="7403" width="8.00390625" style="1" bestFit="1" customWidth="1"/>
    <col min="7404" max="7410" width="5.7109375" style="1" bestFit="1" customWidth="1"/>
    <col min="7411" max="7411" width="10.28125" style="1" bestFit="1" customWidth="1"/>
    <col min="7412" max="7412" width="8.140625" style="1" bestFit="1" customWidth="1"/>
    <col min="7413" max="7413" width="8.8515625" style="1" bestFit="1" customWidth="1"/>
    <col min="7414" max="7414" width="8.57421875" style="1" bestFit="1" customWidth="1"/>
    <col min="7415" max="7416" width="11.00390625" style="1" bestFit="1" customWidth="1"/>
    <col min="7417" max="7417" width="8.00390625" style="1" bestFit="1" customWidth="1"/>
    <col min="7418" max="7419" width="10.00390625" style="1" customWidth="1"/>
    <col min="7420" max="7421" width="6.00390625" style="1" bestFit="1" customWidth="1"/>
    <col min="7422" max="7423" width="9.140625" style="1" customWidth="1"/>
    <col min="7424" max="7424" width="9.8515625" style="1" bestFit="1" customWidth="1"/>
    <col min="7425" max="7653" width="9.140625" style="1" customWidth="1"/>
    <col min="7654" max="7654" width="4.8515625" style="1" customWidth="1"/>
    <col min="7655" max="7655" width="21.57421875" style="1" bestFit="1" customWidth="1"/>
    <col min="7656" max="7656" width="15.8515625" style="1" bestFit="1" customWidth="1"/>
    <col min="7657" max="7657" width="5.8515625" style="1" customWidth="1"/>
    <col min="7658" max="7659" width="8.00390625" style="1" bestFit="1" customWidth="1"/>
    <col min="7660" max="7666" width="5.7109375" style="1" bestFit="1" customWidth="1"/>
    <col min="7667" max="7667" width="10.28125" style="1" bestFit="1" customWidth="1"/>
    <col min="7668" max="7668" width="8.140625" style="1" bestFit="1" customWidth="1"/>
    <col min="7669" max="7669" width="8.8515625" style="1" bestFit="1" customWidth="1"/>
    <col min="7670" max="7670" width="8.57421875" style="1" bestFit="1" customWidth="1"/>
    <col min="7671" max="7672" width="11.00390625" style="1" bestFit="1" customWidth="1"/>
    <col min="7673" max="7673" width="8.00390625" style="1" bestFit="1" customWidth="1"/>
    <col min="7674" max="7675" width="10.00390625" style="1" customWidth="1"/>
    <col min="7676" max="7677" width="6.00390625" style="1" bestFit="1" customWidth="1"/>
    <col min="7678" max="7679" width="9.140625" style="1" customWidth="1"/>
    <col min="7680" max="7680" width="9.8515625" style="1" bestFit="1" customWidth="1"/>
    <col min="7681" max="7909" width="9.140625" style="1" customWidth="1"/>
    <col min="7910" max="7910" width="4.8515625" style="1" customWidth="1"/>
    <col min="7911" max="7911" width="21.57421875" style="1" bestFit="1" customWidth="1"/>
    <col min="7912" max="7912" width="15.8515625" style="1" bestFit="1" customWidth="1"/>
    <col min="7913" max="7913" width="5.8515625" style="1" customWidth="1"/>
    <col min="7914" max="7915" width="8.00390625" style="1" bestFit="1" customWidth="1"/>
    <col min="7916" max="7922" width="5.7109375" style="1" bestFit="1" customWidth="1"/>
    <col min="7923" max="7923" width="10.28125" style="1" bestFit="1" customWidth="1"/>
    <col min="7924" max="7924" width="8.140625" style="1" bestFit="1" customWidth="1"/>
    <col min="7925" max="7925" width="8.8515625" style="1" bestFit="1" customWidth="1"/>
    <col min="7926" max="7926" width="8.57421875" style="1" bestFit="1" customWidth="1"/>
    <col min="7927" max="7928" width="11.00390625" style="1" bestFit="1" customWidth="1"/>
    <col min="7929" max="7929" width="8.00390625" style="1" bestFit="1" customWidth="1"/>
    <col min="7930" max="7931" width="10.00390625" style="1" customWidth="1"/>
    <col min="7932" max="7933" width="6.00390625" style="1" bestFit="1" customWidth="1"/>
    <col min="7934" max="7935" width="9.140625" style="1" customWidth="1"/>
    <col min="7936" max="7936" width="9.8515625" style="1" bestFit="1" customWidth="1"/>
    <col min="7937" max="8165" width="9.140625" style="1" customWidth="1"/>
    <col min="8166" max="8166" width="4.8515625" style="1" customWidth="1"/>
    <col min="8167" max="8167" width="21.57421875" style="1" bestFit="1" customWidth="1"/>
    <col min="8168" max="8168" width="15.8515625" style="1" bestFit="1" customWidth="1"/>
    <col min="8169" max="8169" width="5.8515625" style="1" customWidth="1"/>
    <col min="8170" max="8171" width="8.00390625" style="1" bestFit="1" customWidth="1"/>
    <col min="8172" max="8178" width="5.7109375" style="1" bestFit="1" customWidth="1"/>
    <col min="8179" max="8179" width="10.28125" style="1" bestFit="1" customWidth="1"/>
    <col min="8180" max="8180" width="8.140625" style="1" bestFit="1" customWidth="1"/>
    <col min="8181" max="8181" width="8.8515625" style="1" bestFit="1" customWidth="1"/>
    <col min="8182" max="8182" width="8.57421875" style="1" bestFit="1" customWidth="1"/>
    <col min="8183" max="8184" width="11.00390625" style="1" bestFit="1" customWidth="1"/>
    <col min="8185" max="8185" width="8.00390625" style="1" bestFit="1" customWidth="1"/>
    <col min="8186" max="8187" width="10.00390625" style="1" customWidth="1"/>
    <col min="8188" max="8189" width="6.00390625" style="1" bestFit="1" customWidth="1"/>
    <col min="8190" max="8191" width="9.140625" style="1" customWidth="1"/>
    <col min="8192" max="8192" width="9.8515625" style="1" bestFit="1" customWidth="1"/>
    <col min="8193" max="8421" width="9.140625" style="1" customWidth="1"/>
    <col min="8422" max="8422" width="4.8515625" style="1" customWidth="1"/>
    <col min="8423" max="8423" width="21.57421875" style="1" bestFit="1" customWidth="1"/>
    <col min="8424" max="8424" width="15.8515625" style="1" bestFit="1" customWidth="1"/>
    <col min="8425" max="8425" width="5.8515625" style="1" customWidth="1"/>
    <col min="8426" max="8427" width="8.00390625" style="1" bestFit="1" customWidth="1"/>
    <col min="8428" max="8434" width="5.7109375" style="1" bestFit="1" customWidth="1"/>
    <col min="8435" max="8435" width="10.28125" style="1" bestFit="1" customWidth="1"/>
    <col min="8436" max="8436" width="8.140625" style="1" bestFit="1" customWidth="1"/>
    <col min="8437" max="8437" width="8.8515625" style="1" bestFit="1" customWidth="1"/>
    <col min="8438" max="8438" width="8.57421875" style="1" bestFit="1" customWidth="1"/>
    <col min="8439" max="8440" width="11.00390625" style="1" bestFit="1" customWidth="1"/>
    <col min="8441" max="8441" width="8.00390625" style="1" bestFit="1" customWidth="1"/>
    <col min="8442" max="8443" width="10.00390625" style="1" customWidth="1"/>
    <col min="8444" max="8445" width="6.00390625" style="1" bestFit="1" customWidth="1"/>
    <col min="8446" max="8447" width="9.140625" style="1" customWidth="1"/>
    <col min="8448" max="8448" width="9.8515625" style="1" bestFit="1" customWidth="1"/>
    <col min="8449" max="8677" width="9.140625" style="1" customWidth="1"/>
    <col min="8678" max="8678" width="4.8515625" style="1" customWidth="1"/>
    <col min="8679" max="8679" width="21.57421875" style="1" bestFit="1" customWidth="1"/>
    <col min="8680" max="8680" width="15.8515625" style="1" bestFit="1" customWidth="1"/>
    <col min="8681" max="8681" width="5.8515625" style="1" customWidth="1"/>
    <col min="8682" max="8683" width="8.00390625" style="1" bestFit="1" customWidth="1"/>
    <col min="8684" max="8690" width="5.7109375" style="1" bestFit="1" customWidth="1"/>
    <col min="8691" max="8691" width="10.28125" style="1" bestFit="1" customWidth="1"/>
    <col min="8692" max="8692" width="8.140625" style="1" bestFit="1" customWidth="1"/>
    <col min="8693" max="8693" width="8.8515625" style="1" bestFit="1" customWidth="1"/>
    <col min="8694" max="8694" width="8.57421875" style="1" bestFit="1" customWidth="1"/>
    <col min="8695" max="8696" width="11.00390625" style="1" bestFit="1" customWidth="1"/>
    <col min="8697" max="8697" width="8.00390625" style="1" bestFit="1" customWidth="1"/>
    <col min="8698" max="8699" width="10.00390625" style="1" customWidth="1"/>
    <col min="8700" max="8701" width="6.00390625" style="1" bestFit="1" customWidth="1"/>
    <col min="8702" max="8703" width="9.140625" style="1" customWidth="1"/>
    <col min="8704" max="8704" width="9.8515625" style="1" bestFit="1" customWidth="1"/>
    <col min="8705" max="8933" width="9.140625" style="1" customWidth="1"/>
    <col min="8934" max="8934" width="4.8515625" style="1" customWidth="1"/>
    <col min="8935" max="8935" width="21.57421875" style="1" bestFit="1" customWidth="1"/>
    <col min="8936" max="8936" width="15.8515625" style="1" bestFit="1" customWidth="1"/>
    <col min="8937" max="8937" width="5.8515625" style="1" customWidth="1"/>
    <col min="8938" max="8939" width="8.00390625" style="1" bestFit="1" customWidth="1"/>
    <col min="8940" max="8946" width="5.7109375" style="1" bestFit="1" customWidth="1"/>
    <col min="8947" max="8947" width="10.28125" style="1" bestFit="1" customWidth="1"/>
    <col min="8948" max="8948" width="8.140625" style="1" bestFit="1" customWidth="1"/>
    <col min="8949" max="8949" width="8.8515625" style="1" bestFit="1" customWidth="1"/>
    <col min="8950" max="8950" width="8.57421875" style="1" bestFit="1" customWidth="1"/>
    <col min="8951" max="8952" width="11.00390625" style="1" bestFit="1" customWidth="1"/>
    <col min="8953" max="8953" width="8.00390625" style="1" bestFit="1" customWidth="1"/>
    <col min="8954" max="8955" width="10.00390625" style="1" customWidth="1"/>
    <col min="8956" max="8957" width="6.00390625" style="1" bestFit="1" customWidth="1"/>
    <col min="8958" max="8959" width="9.140625" style="1" customWidth="1"/>
    <col min="8960" max="8960" width="9.8515625" style="1" bestFit="1" customWidth="1"/>
    <col min="8961" max="9189" width="9.140625" style="1" customWidth="1"/>
    <col min="9190" max="9190" width="4.8515625" style="1" customWidth="1"/>
    <col min="9191" max="9191" width="21.57421875" style="1" bestFit="1" customWidth="1"/>
    <col min="9192" max="9192" width="15.8515625" style="1" bestFit="1" customWidth="1"/>
    <col min="9193" max="9193" width="5.8515625" style="1" customWidth="1"/>
    <col min="9194" max="9195" width="8.00390625" style="1" bestFit="1" customWidth="1"/>
    <col min="9196" max="9202" width="5.7109375" style="1" bestFit="1" customWidth="1"/>
    <col min="9203" max="9203" width="10.28125" style="1" bestFit="1" customWidth="1"/>
    <col min="9204" max="9204" width="8.140625" style="1" bestFit="1" customWidth="1"/>
    <col min="9205" max="9205" width="8.8515625" style="1" bestFit="1" customWidth="1"/>
    <col min="9206" max="9206" width="8.57421875" style="1" bestFit="1" customWidth="1"/>
    <col min="9207" max="9208" width="11.00390625" style="1" bestFit="1" customWidth="1"/>
    <col min="9209" max="9209" width="8.00390625" style="1" bestFit="1" customWidth="1"/>
    <col min="9210" max="9211" width="10.00390625" style="1" customWidth="1"/>
    <col min="9212" max="9213" width="6.00390625" style="1" bestFit="1" customWidth="1"/>
    <col min="9214" max="9215" width="9.140625" style="1" customWidth="1"/>
    <col min="9216" max="9216" width="9.8515625" style="1" bestFit="1" customWidth="1"/>
    <col min="9217" max="9445" width="9.140625" style="1" customWidth="1"/>
    <col min="9446" max="9446" width="4.8515625" style="1" customWidth="1"/>
    <col min="9447" max="9447" width="21.57421875" style="1" bestFit="1" customWidth="1"/>
    <col min="9448" max="9448" width="15.8515625" style="1" bestFit="1" customWidth="1"/>
    <col min="9449" max="9449" width="5.8515625" style="1" customWidth="1"/>
    <col min="9450" max="9451" width="8.00390625" style="1" bestFit="1" customWidth="1"/>
    <col min="9452" max="9458" width="5.7109375" style="1" bestFit="1" customWidth="1"/>
    <col min="9459" max="9459" width="10.28125" style="1" bestFit="1" customWidth="1"/>
    <col min="9460" max="9460" width="8.140625" style="1" bestFit="1" customWidth="1"/>
    <col min="9461" max="9461" width="8.8515625" style="1" bestFit="1" customWidth="1"/>
    <col min="9462" max="9462" width="8.57421875" style="1" bestFit="1" customWidth="1"/>
    <col min="9463" max="9464" width="11.00390625" style="1" bestFit="1" customWidth="1"/>
    <col min="9465" max="9465" width="8.00390625" style="1" bestFit="1" customWidth="1"/>
    <col min="9466" max="9467" width="10.00390625" style="1" customWidth="1"/>
    <col min="9468" max="9469" width="6.00390625" style="1" bestFit="1" customWidth="1"/>
    <col min="9470" max="9471" width="9.140625" style="1" customWidth="1"/>
    <col min="9472" max="9472" width="9.8515625" style="1" bestFit="1" customWidth="1"/>
    <col min="9473" max="9701" width="9.140625" style="1" customWidth="1"/>
    <col min="9702" max="9702" width="4.8515625" style="1" customWidth="1"/>
    <col min="9703" max="9703" width="21.57421875" style="1" bestFit="1" customWidth="1"/>
    <col min="9704" max="9704" width="15.8515625" style="1" bestFit="1" customWidth="1"/>
    <col min="9705" max="9705" width="5.8515625" style="1" customWidth="1"/>
    <col min="9706" max="9707" width="8.00390625" style="1" bestFit="1" customWidth="1"/>
    <col min="9708" max="9714" width="5.7109375" style="1" bestFit="1" customWidth="1"/>
    <col min="9715" max="9715" width="10.28125" style="1" bestFit="1" customWidth="1"/>
    <col min="9716" max="9716" width="8.140625" style="1" bestFit="1" customWidth="1"/>
    <col min="9717" max="9717" width="8.8515625" style="1" bestFit="1" customWidth="1"/>
    <col min="9718" max="9718" width="8.57421875" style="1" bestFit="1" customWidth="1"/>
    <col min="9719" max="9720" width="11.00390625" style="1" bestFit="1" customWidth="1"/>
    <col min="9721" max="9721" width="8.00390625" style="1" bestFit="1" customWidth="1"/>
    <col min="9722" max="9723" width="10.00390625" style="1" customWidth="1"/>
    <col min="9724" max="9725" width="6.00390625" style="1" bestFit="1" customWidth="1"/>
    <col min="9726" max="9727" width="9.140625" style="1" customWidth="1"/>
    <col min="9728" max="9728" width="9.8515625" style="1" bestFit="1" customWidth="1"/>
    <col min="9729" max="9957" width="9.140625" style="1" customWidth="1"/>
    <col min="9958" max="9958" width="4.8515625" style="1" customWidth="1"/>
    <col min="9959" max="9959" width="21.57421875" style="1" bestFit="1" customWidth="1"/>
    <col min="9960" max="9960" width="15.8515625" style="1" bestFit="1" customWidth="1"/>
    <col min="9961" max="9961" width="5.8515625" style="1" customWidth="1"/>
    <col min="9962" max="9963" width="8.00390625" style="1" bestFit="1" customWidth="1"/>
    <col min="9964" max="9970" width="5.7109375" style="1" bestFit="1" customWidth="1"/>
    <col min="9971" max="9971" width="10.28125" style="1" bestFit="1" customWidth="1"/>
    <col min="9972" max="9972" width="8.140625" style="1" bestFit="1" customWidth="1"/>
    <col min="9973" max="9973" width="8.8515625" style="1" bestFit="1" customWidth="1"/>
    <col min="9974" max="9974" width="8.57421875" style="1" bestFit="1" customWidth="1"/>
    <col min="9975" max="9976" width="11.00390625" style="1" bestFit="1" customWidth="1"/>
    <col min="9977" max="9977" width="8.00390625" style="1" bestFit="1" customWidth="1"/>
    <col min="9978" max="9979" width="10.00390625" style="1" customWidth="1"/>
    <col min="9980" max="9981" width="6.00390625" style="1" bestFit="1" customWidth="1"/>
    <col min="9982" max="9983" width="9.140625" style="1" customWidth="1"/>
    <col min="9984" max="9984" width="9.8515625" style="1" bestFit="1" customWidth="1"/>
    <col min="9985" max="10213" width="9.140625" style="1" customWidth="1"/>
    <col min="10214" max="10214" width="4.8515625" style="1" customWidth="1"/>
    <col min="10215" max="10215" width="21.57421875" style="1" bestFit="1" customWidth="1"/>
    <col min="10216" max="10216" width="15.8515625" style="1" bestFit="1" customWidth="1"/>
    <col min="10217" max="10217" width="5.8515625" style="1" customWidth="1"/>
    <col min="10218" max="10219" width="8.00390625" style="1" bestFit="1" customWidth="1"/>
    <col min="10220" max="10226" width="5.7109375" style="1" bestFit="1" customWidth="1"/>
    <col min="10227" max="10227" width="10.28125" style="1" bestFit="1" customWidth="1"/>
    <col min="10228" max="10228" width="8.140625" style="1" bestFit="1" customWidth="1"/>
    <col min="10229" max="10229" width="8.8515625" style="1" bestFit="1" customWidth="1"/>
    <col min="10230" max="10230" width="8.57421875" style="1" bestFit="1" customWidth="1"/>
    <col min="10231" max="10232" width="11.00390625" style="1" bestFit="1" customWidth="1"/>
    <col min="10233" max="10233" width="8.00390625" style="1" bestFit="1" customWidth="1"/>
    <col min="10234" max="10235" width="10.00390625" style="1" customWidth="1"/>
    <col min="10236" max="10237" width="6.00390625" style="1" bestFit="1" customWidth="1"/>
    <col min="10238" max="10239" width="9.140625" style="1" customWidth="1"/>
    <col min="10240" max="10240" width="9.8515625" style="1" bestFit="1" customWidth="1"/>
    <col min="10241" max="10469" width="9.140625" style="1" customWidth="1"/>
    <col min="10470" max="10470" width="4.8515625" style="1" customWidth="1"/>
    <col min="10471" max="10471" width="21.57421875" style="1" bestFit="1" customWidth="1"/>
    <col min="10472" max="10472" width="15.8515625" style="1" bestFit="1" customWidth="1"/>
    <col min="10473" max="10473" width="5.8515625" style="1" customWidth="1"/>
    <col min="10474" max="10475" width="8.00390625" style="1" bestFit="1" customWidth="1"/>
    <col min="10476" max="10482" width="5.7109375" style="1" bestFit="1" customWidth="1"/>
    <col min="10483" max="10483" width="10.28125" style="1" bestFit="1" customWidth="1"/>
    <col min="10484" max="10484" width="8.140625" style="1" bestFit="1" customWidth="1"/>
    <col min="10485" max="10485" width="8.8515625" style="1" bestFit="1" customWidth="1"/>
    <col min="10486" max="10486" width="8.57421875" style="1" bestFit="1" customWidth="1"/>
    <col min="10487" max="10488" width="11.00390625" style="1" bestFit="1" customWidth="1"/>
    <col min="10489" max="10489" width="8.00390625" style="1" bestFit="1" customWidth="1"/>
    <col min="10490" max="10491" width="10.00390625" style="1" customWidth="1"/>
    <col min="10492" max="10493" width="6.00390625" style="1" bestFit="1" customWidth="1"/>
    <col min="10494" max="10495" width="9.140625" style="1" customWidth="1"/>
    <col min="10496" max="10496" width="9.8515625" style="1" bestFit="1" customWidth="1"/>
    <col min="10497" max="10725" width="9.140625" style="1" customWidth="1"/>
    <col min="10726" max="10726" width="4.8515625" style="1" customWidth="1"/>
    <col min="10727" max="10727" width="21.57421875" style="1" bestFit="1" customWidth="1"/>
    <col min="10728" max="10728" width="15.8515625" style="1" bestFit="1" customWidth="1"/>
    <col min="10729" max="10729" width="5.8515625" style="1" customWidth="1"/>
    <col min="10730" max="10731" width="8.00390625" style="1" bestFit="1" customWidth="1"/>
    <col min="10732" max="10738" width="5.7109375" style="1" bestFit="1" customWidth="1"/>
    <col min="10739" max="10739" width="10.28125" style="1" bestFit="1" customWidth="1"/>
    <col min="10740" max="10740" width="8.140625" style="1" bestFit="1" customWidth="1"/>
    <col min="10741" max="10741" width="8.8515625" style="1" bestFit="1" customWidth="1"/>
    <col min="10742" max="10742" width="8.57421875" style="1" bestFit="1" customWidth="1"/>
    <col min="10743" max="10744" width="11.00390625" style="1" bestFit="1" customWidth="1"/>
    <col min="10745" max="10745" width="8.00390625" style="1" bestFit="1" customWidth="1"/>
    <col min="10746" max="10747" width="10.00390625" style="1" customWidth="1"/>
    <col min="10748" max="10749" width="6.00390625" style="1" bestFit="1" customWidth="1"/>
    <col min="10750" max="10751" width="9.140625" style="1" customWidth="1"/>
    <col min="10752" max="10752" width="9.8515625" style="1" bestFit="1" customWidth="1"/>
    <col min="10753" max="10981" width="9.140625" style="1" customWidth="1"/>
    <col min="10982" max="10982" width="4.8515625" style="1" customWidth="1"/>
    <col min="10983" max="10983" width="21.57421875" style="1" bestFit="1" customWidth="1"/>
    <col min="10984" max="10984" width="15.8515625" style="1" bestFit="1" customWidth="1"/>
    <col min="10985" max="10985" width="5.8515625" style="1" customWidth="1"/>
    <col min="10986" max="10987" width="8.00390625" style="1" bestFit="1" customWidth="1"/>
    <col min="10988" max="10994" width="5.7109375" style="1" bestFit="1" customWidth="1"/>
    <col min="10995" max="10995" width="10.28125" style="1" bestFit="1" customWidth="1"/>
    <col min="10996" max="10996" width="8.140625" style="1" bestFit="1" customWidth="1"/>
    <col min="10997" max="10997" width="8.8515625" style="1" bestFit="1" customWidth="1"/>
    <col min="10998" max="10998" width="8.57421875" style="1" bestFit="1" customWidth="1"/>
    <col min="10999" max="11000" width="11.00390625" style="1" bestFit="1" customWidth="1"/>
    <col min="11001" max="11001" width="8.00390625" style="1" bestFit="1" customWidth="1"/>
    <col min="11002" max="11003" width="10.00390625" style="1" customWidth="1"/>
    <col min="11004" max="11005" width="6.00390625" style="1" bestFit="1" customWidth="1"/>
    <col min="11006" max="11007" width="9.140625" style="1" customWidth="1"/>
    <col min="11008" max="11008" width="9.8515625" style="1" bestFit="1" customWidth="1"/>
    <col min="11009" max="11237" width="9.140625" style="1" customWidth="1"/>
    <col min="11238" max="11238" width="4.8515625" style="1" customWidth="1"/>
    <col min="11239" max="11239" width="21.57421875" style="1" bestFit="1" customWidth="1"/>
    <col min="11240" max="11240" width="15.8515625" style="1" bestFit="1" customWidth="1"/>
    <col min="11241" max="11241" width="5.8515625" style="1" customWidth="1"/>
    <col min="11242" max="11243" width="8.00390625" style="1" bestFit="1" customWidth="1"/>
    <col min="11244" max="11250" width="5.7109375" style="1" bestFit="1" customWidth="1"/>
    <col min="11251" max="11251" width="10.28125" style="1" bestFit="1" customWidth="1"/>
    <col min="11252" max="11252" width="8.140625" style="1" bestFit="1" customWidth="1"/>
    <col min="11253" max="11253" width="8.8515625" style="1" bestFit="1" customWidth="1"/>
    <col min="11254" max="11254" width="8.57421875" style="1" bestFit="1" customWidth="1"/>
    <col min="11255" max="11256" width="11.00390625" style="1" bestFit="1" customWidth="1"/>
    <col min="11257" max="11257" width="8.00390625" style="1" bestFit="1" customWidth="1"/>
    <col min="11258" max="11259" width="10.00390625" style="1" customWidth="1"/>
    <col min="11260" max="11261" width="6.00390625" style="1" bestFit="1" customWidth="1"/>
    <col min="11262" max="11263" width="9.140625" style="1" customWidth="1"/>
    <col min="11264" max="11264" width="9.8515625" style="1" bestFit="1" customWidth="1"/>
    <col min="11265" max="11493" width="9.140625" style="1" customWidth="1"/>
    <col min="11494" max="11494" width="4.8515625" style="1" customWidth="1"/>
    <col min="11495" max="11495" width="21.57421875" style="1" bestFit="1" customWidth="1"/>
    <col min="11496" max="11496" width="15.8515625" style="1" bestFit="1" customWidth="1"/>
    <col min="11497" max="11497" width="5.8515625" style="1" customWidth="1"/>
    <col min="11498" max="11499" width="8.00390625" style="1" bestFit="1" customWidth="1"/>
    <col min="11500" max="11506" width="5.7109375" style="1" bestFit="1" customWidth="1"/>
    <col min="11507" max="11507" width="10.28125" style="1" bestFit="1" customWidth="1"/>
    <col min="11508" max="11508" width="8.140625" style="1" bestFit="1" customWidth="1"/>
    <col min="11509" max="11509" width="8.8515625" style="1" bestFit="1" customWidth="1"/>
    <col min="11510" max="11510" width="8.57421875" style="1" bestFit="1" customWidth="1"/>
    <col min="11511" max="11512" width="11.00390625" style="1" bestFit="1" customWidth="1"/>
    <col min="11513" max="11513" width="8.00390625" style="1" bestFit="1" customWidth="1"/>
    <col min="11514" max="11515" width="10.00390625" style="1" customWidth="1"/>
    <col min="11516" max="11517" width="6.00390625" style="1" bestFit="1" customWidth="1"/>
    <col min="11518" max="11519" width="9.140625" style="1" customWidth="1"/>
    <col min="11520" max="11520" width="9.8515625" style="1" bestFit="1" customWidth="1"/>
    <col min="11521" max="11749" width="9.140625" style="1" customWidth="1"/>
    <col min="11750" max="11750" width="4.8515625" style="1" customWidth="1"/>
    <col min="11751" max="11751" width="21.57421875" style="1" bestFit="1" customWidth="1"/>
    <col min="11752" max="11752" width="15.8515625" style="1" bestFit="1" customWidth="1"/>
    <col min="11753" max="11753" width="5.8515625" style="1" customWidth="1"/>
    <col min="11754" max="11755" width="8.00390625" style="1" bestFit="1" customWidth="1"/>
    <col min="11756" max="11762" width="5.7109375" style="1" bestFit="1" customWidth="1"/>
    <col min="11763" max="11763" width="10.28125" style="1" bestFit="1" customWidth="1"/>
    <col min="11764" max="11764" width="8.140625" style="1" bestFit="1" customWidth="1"/>
    <col min="11765" max="11765" width="8.8515625" style="1" bestFit="1" customWidth="1"/>
    <col min="11766" max="11766" width="8.57421875" style="1" bestFit="1" customWidth="1"/>
    <col min="11767" max="11768" width="11.00390625" style="1" bestFit="1" customWidth="1"/>
    <col min="11769" max="11769" width="8.00390625" style="1" bestFit="1" customWidth="1"/>
    <col min="11770" max="11771" width="10.00390625" style="1" customWidth="1"/>
    <col min="11772" max="11773" width="6.00390625" style="1" bestFit="1" customWidth="1"/>
    <col min="11774" max="11775" width="9.140625" style="1" customWidth="1"/>
    <col min="11776" max="11776" width="9.8515625" style="1" bestFit="1" customWidth="1"/>
    <col min="11777" max="12005" width="9.140625" style="1" customWidth="1"/>
    <col min="12006" max="12006" width="4.8515625" style="1" customWidth="1"/>
    <col min="12007" max="12007" width="21.57421875" style="1" bestFit="1" customWidth="1"/>
    <col min="12008" max="12008" width="15.8515625" style="1" bestFit="1" customWidth="1"/>
    <col min="12009" max="12009" width="5.8515625" style="1" customWidth="1"/>
    <col min="12010" max="12011" width="8.00390625" style="1" bestFit="1" customWidth="1"/>
    <col min="12012" max="12018" width="5.7109375" style="1" bestFit="1" customWidth="1"/>
    <col min="12019" max="12019" width="10.28125" style="1" bestFit="1" customWidth="1"/>
    <col min="12020" max="12020" width="8.140625" style="1" bestFit="1" customWidth="1"/>
    <col min="12021" max="12021" width="8.8515625" style="1" bestFit="1" customWidth="1"/>
    <col min="12022" max="12022" width="8.57421875" style="1" bestFit="1" customWidth="1"/>
    <col min="12023" max="12024" width="11.00390625" style="1" bestFit="1" customWidth="1"/>
    <col min="12025" max="12025" width="8.00390625" style="1" bestFit="1" customWidth="1"/>
    <col min="12026" max="12027" width="10.00390625" style="1" customWidth="1"/>
    <col min="12028" max="12029" width="6.00390625" style="1" bestFit="1" customWidth="1"/>
    <col min="12030" max="12031" width="9.140625" style="1" customWidth="1"/>
    <col min="12032" max="12032" width="9.8515625" style="1" bestFit="1" customWidth="1"/>
    <col min="12033" max="12261" width="9.140625" style="1" customWidth="1"/>
    <col min="12262" max="12262" width="4.8515625" style="1" customWidth="1"/>
    <col min="12263" max="12263" width="21.57421875" style="1" bestFit="1" customWidth="1"/>
    <col min="12264" max="12264" width="15.8515625" style="1" bestFit="1" customWidth="1"/>
    <col min="12265" max="12265" width="5.8515625" style="1" customWidth="1"/>
    <col min="12266" max="12267" width="8.00390625" style="1" bestFit="1" customWidth="1"/>
    <col min="12268" max="12274" width="5.7109375" style="1" bestFit="1" customWidth="1"/>
    <col min="12275" max="12275" width="10.28125" style="1" bestFit="1" customWidth="1"/>
    <col min="12276" max="12276" width="8.140625" style="1" bestFit="1" customWidth="1"/>
    <col min="12277" max="12277" width="8.8515625" style="1" bestFit="1" customWidth="1"/>
    <col min="12278" max="12278" width="8.57421875" style="1" bestFit="1" customWidth="1"/>
    <col min="12279" max="12280" width="11.00390625" style="1" bestFit="1" customWidth="1"/>
    <col min="12281" max="12281" width="8.00390625" style="1" bestFit="1" customWidth="1"/>
    <col min="12282" max="12283" width="10.00390625" style="1" customWidth="1"/>
    <col min="12284" max="12285" width="6.00390625" style="1" bestFit="1" customWidth="1"/>
    <col min="12286" max="12287" width="9.140625" style="1" customWidth="1"/>
    <col min="12288" max="12288" width="9.8515625" style="1" bestFit="1" customWidth="1"/>
    <col min="12289" max="12517" width="9.140625" style="1" customWidth="1"/>
    <col min="12518" max="12518" width="4.8515625" style="1" customWidth="1"/>
    <col min="12519" max="12519" width="21.57421875" style="1" bestFit="1" customWidth="1"/>
    <col min="12520" max="12520" width="15.8515625" style="1" bestFit="1" customWidth="1"/>
    <col min="12521" max="12521" width="5.8515625" style="1" customWidth="1"/>
    <col min="12522" max="12523" width="8.00390625" style="1" bestFit="1" customWidth="1"/>
    <col min="12524" max="12530" width="5.7109375" style="1" bestFit="1" customWidth="1"/>
    <col min="12531" max="12531" width="10.28125" style="1" bestFit="1" customWidth="1"/>
    <col min="12532" max="12532" width="8.140625" style="1" bestFit="1" customWidth="1"/>
    <col min="12533" max="12533" width="8.8515625" style="1" bestFit="1" customWidth="1"/>
    <col min="12534" max="12534" width="8.57421875" style="1" bestFit="1" customWidth="1"/>
    <col min="12535" max="12536" width="11.00390625" style="1" bestFit="1" customWidth="1"/>
    <col min="12537" max="12537" width="8.00390625" style="1" bestFit="1" customWidth="1"/>
    <col min="12538" max="12539" width="10.00390625" style="1" customWidth="1"/>
    <col min="12540" max="12541" width="6.00390625" style="1" bestFit="1" customWidth="1"/>
    <col min="12542" max="12543" width="9.140625" style="1" customWidth="1"/>
    <col min="12544" max="12544" width="9.8515625" style="1" bestFit="1" customWidth="1"/>
    <col min="12545" max="12773" width="9.140625" style="1" customWidth="1"/>
    <col min="12774" max="12774" width="4.8515625" style="1" customWidth="1"/>
    <col min="12775" max="12775" width="21.57421875" style="1" bestFit="1" customWidth="1"/>
    <col min="12776" max="12776" width="15.8515625" style="1" bestFit="1" customWidth="1"/>
    <col min="12777" max="12777" width="5.8515625" style="1" customWidth="1"/>
    <col min="12778" max="12779" width="8.00390625" style="1" bestFit="1" customWidth="1"/>
    <col min="12780" max="12786" width="5.7109375" style="1" bestFit="1" customWidth="1"/>
    <col min="12787" max="12787" width="10.28125" style="1" bestFit="1" customWidth="1"/>
    <col min="12788" max="12788" width="8.140625" style="1" bestFit="1" customWidth="1"/>
    <col min="12789" max="12789" width="8.8515625" style="1" bestFit="1" customWidth="1"/>
    <col min="12790" max="12790" width="8.57421875" style="1" bestFit="1" customWidth="1"/>
    <col min="12791" max="12792" width="11.00390625" style="1" bestFit="1" customWidth="1"/>
    <col min="12793" max="12793" width="8.00390625" style="1" bestFit="1" customWidth="1"/>
    <col min="12794" max="12795" width="10.00390625" style="1" customWidth="1"/>
    <col min="12796" max="12797" width="6.00390625" style="1" bestFit="1" customWidth="1"/>
    <col min="12798" max="12799" width="9.140625" style="1" customWidth="1"/>
    <col min="12800" max="12800" width="9.8515625" style="1" bestFit="1" customWidth="1"/>
    <col min="12801" max="13029" width="9.140625" style="1" customWidth="1"/>
    <col min="13030" max="13030" width="4.8515625" style="1" customWidth="1"/>
    <col min="13031" max="13031" width="21.57421875" style="1" bestFit="1" customWidth="1"/>
    <col min="13032" max="13032" width="15.8515625" style="1" bestFit="1" customWidth="1"/>
    <col min="13033" max="13033" width="5.8515625" style="1" customWidth="1"/>
    <col min="13034" max="13035" width="8.00390625" style="1" bestFit="1" customWidth="1"/>
    <col min="13036" max="13042" width="5.7109375" style="1" bestFit="1" customWidth="1"/>
    <col min="13043" max="13043" width="10.28125" style="1" bestFit="1" customWidth="1"/>
    <col min="13044" max="13044" width="8.140625" style="1" bestFit="1" customWidth="1"/>
    <col min="13045" max="13045" width="8.8515625" style="1" bestFit="1" customWidth="1"/>
    <col min="13046" max="13046" width="8.57421875" style="1" bestFit="1" customWidth="1"/>
    <col min="13047" max="13048" width="11.00390625" style="1" bestFit="1" customWidth="1"/>
    <col min="13049" max="13049" width="8.00390625" style="1" bestFit="1" customWidth="1"/>
    <col min="13050" max="13051" width="10.00390625" style="1" customWidth="1"/>
    <col min="13052" max="13053" width="6.00390625" style="1" bestFit="1" customWidth="1"/>
    <col min="13054" max="13055" width="9.140625" style="1" customWidth="1"/>
    <col min="13056" max="13056" width="9.8515625" style="1" bestFit="1" customWidth="1"/>
    <col min="13057" max="13285" width="9.140625" style="1" customWidth="1"/>
    <col min="13286" max="13286" width="4.8515625" style="1" customWidth="1"/>
    <col min="13287" max="13287" width="21.57421875" style="1" bestFit="1" customWidth="1"/>
    <col min="13288" max="13288" width="15.8515625" style="1" bestFit="1" customWidth="1"/>
    <col min="13289" max="13289" width="5.8515625" style="1" customWidth="1"/>
    <col min="13290" max="13291" width="8.00390625" style="1" bestFit="1" customWidth="1"/>
    <col min="13292" max="13298" width="5.7109375" style="1" bestFit="1" customWidth="1"/>
    <col min="13299" max="13299" width="10.28125" style="1" bestFit="1" customWidth="1"/>
    <col min="13300" max="13300" width="8.140625" style="1" bestFit="1" customWidth="1"/>
    <col min="13301" max="13301" width="8.8515625" style="1" bestFit="1" customWidth="1"/>
    <col min="13302" max="13302" width="8.57421875" style="1" bestFit="1" customWidth="1"/>
    <col min="13303" max="13304" width="11.00390625" style="1" bestFit="1" customWidth="1"/>
    <col min="13305" max="13305" width="8.00390625" style="1" bestFit="1" customWidth="1"/>
    <col min="13306" max="13307" width="10.00390625" style="1" customWidth="1"/>
    <col min="13308" max="13309" width="6.00390625" style="1" bestFit="1" customWidth="1"/>
    <col min="13310" max="13311" width="9.140625" style="1" customWidth="1"/>
    <col min="13312" max="13312" width="9.8515625" style="1" bestFit="1" customWidth="1"/>
    <col min="13313" max="13541" width="9.140625" style="1" customWidth="1"/>
    <col min="13542" max="13542" width="4.8515625" style="1" customWidth="1"/>
    <col min="13543" max="13543" width="21.57421875" style="1" bestFit="1" customWidth="1"/>
    <col min="13544" max="13544" width="15.8515625" style="1" bestFit="1" customWidth="1"/>
    <col min="13545" max="13545" width="5.8515625" style="1" customWidth="1"/>
    <col min="13546" max="13547" width="8.00390625" style="1" bestFit="1" customWidth="1"/>
    <col min="13548" max="13554" width="5.7109375" style="1" bestFit="1" customWidth="1"/>
    <col min="13555" max="13555" width="10.28125" style="1" bestFit="1" customWidth="1"/>
    <col min="13556" max="13556" width="8.140625" style="1" bestFit="1" customWidth="1"/>
    <col min="13557" max="13557" width="8.8515625" style="1" bestFit="1" customWidth="1"/>
    <col min="13558" max="13558" width="8.57421875" style="1" bestFit="1" customWidth="1"/>
    <col min="13559" max="13560" width="11.00390625" style="1" bestFit="1" customWidth="1"/>
    <col min="13561" max="13561" width="8.00390625" style="1" bestFit="1" customWidth="1"/>
    <col min="13562" max="13563" width="10.00390625" style="1" customWidth="1"/>
    <col min="13564" max="13565" width="6.00390625" style="1" bestFit="1" customWidth="1"/>
    <col min="13566" max="13567" width="9.140625" style="1" customWidth="1"/>
    <col min="13568" max="13568" width="9.8515625" style="1" bestFit="1" customWidth="1"/>
    <col min="13569" max="13797" width="9.140625" style="1" customWidth="1"/>
    <col min="13798" max="13798" width="4.8515625" style="1" customWidth="1"/>
    <col min="13799" max="13799" width="21.57421875" style="1" bestFit="1" customWidth="1"/>
    <col min="13800" max="13800" width="15.8515625" style="1" bestFit="1" customWidth="1"/>
    <col min="13801" max="13801" width="5.8515625" style="1" customWidth="1"/>
    <col min="13802" max="13803" width="8.00390625" style="1" bestFit="1" customWidth="1"/>
    <col min="13804" max="13810" width="5.7109375" style="1" bestFit="1" customWidth="1"/>
    <col min="13811" max="13811" width="10.28125" style="1" bestFit="1" customWidth="1"/>
    <col min="13812" max="13812" width="8.140625" style="1" bestFit="1" customWidth="1"/>
    <col min="13813" max="13813" width="8.8515625" style="1" bestFit="1" customWidth="1"/>
    <col min="13814" max="13814" width="8.57421875" style="1" bestFit="1" customWidth="1"/>
    <col min="13815" max="13816" width="11.00390625" style="1" bestFit="1" customWidth="1"/>
    <col min="13817" max="13817" width="8.00390625" style="1" bestFit="1" customWidth="1"/>
    <col min="13818" max="13819" width="10.00390625" style="1" customWidth="1"/>
    <col min="13820" max="13821" width="6.00390625" style="1" bestFit="1" customWidth="1"/>
    <col min="13822" max="13823" width="9.140625" style="1" customWidth="1"/>
    <col min="13824" max="13824" width="9.8515625" style="1" bestFit="1" customWidth="1"/>
    <col min="13825" max="14053" width="9.140625" style="1" customWidth="1"/>
    <col min="14054" max="14054" width="4.8515625" style="1" customWidth="1"/>
    <col min="14055" max="14055" width="21.57421875" style="1" bestFit="1" customWidth="1"/>
    <col min="14056" max="14056" width="15.8515625" style="1" bestFit="1" customWidth="1"/>
    <col min="14057" max="14057" width="5.8515625" style="1" customWidth="1"/>
    <col min="14058" max="14059" width="8.00390625" style="1" bestFit="1" customWidth="1"/>
    <col min="14060" max="14066" width="5.7109375" style="1" bestFit="1" customWidth="1"/>
    <col min="14067" max="14067" width="10.28125" style="1" bestFit="1" customWidth="1"/>
    <col min="14068" max="14068" width="8.140625" style="1" bestFit="1" customWidth="1"/>
    <col min="14069" max="14069" width="8.8515625" style="1" bestFit="1" customWidth="1"/>
    <col min="14070" max="14070" width="8.57421875" style="1" bestFit="1" customWidth="1"/>
    <col min="14071" max="14072" width="11.00390625" style="1" bestFit="1" customWidth="1"/>
    <col min="14073" max="14073" width="8.00390625" style="1" bestFit="1" customWidth="1"/>
    <col min="14074" max="14075" width="10.00390625" style="1" customWidth="1"/>
    <col min="14076" max="14077" width="6.00390625" style="1" bestFit="1" customWidth="1"/>
    <col min="14078" max="14079" width="9.140625" style="1" customWidth="1"/>
    <col min="14080" max="14080" width="9.8515625" style="1" bestFit="1" customWidth="1"/>
    <col min="14081" max="14309" width="9.140625" style="1" customWidth="1"/>
    <col min="14310" max="14310" width="4.8515625" style="1" customWidth="1"/>
    <col min="14311" max="14311" width="21.57421875" style="1" bestFit="1" customWidth="1"/>
    <col min="14312" max="14312" width="15.8515625" style="1" bestFit="1" customWidth="1"/>
    <col min="14313" max="14313" width="5.8515625" style="1" customWidth="1"/>
    <col min="14314" max="14315" width="8.00390625" style="1" bestFit="1" customWidth="1"/>
    <col min="14316" max="14322" width="5.7109375" style="1" bestFit="1" customWidth="1"/>
    <col min="14323" max="14323" width="10.28125" style="1" bestFit="1" customWidth="1"/>
    <col min="14324" max="14324" width="8.140625" style="1" bestFit="1" customWidth="1"/>
    <col min="14325" max="14325" width="8.8515625" style="1" bestFit="1" customWidth="1"/>
    <col min="14326" max="14326" width="8.57421875" style="1" bestFit="1" customWidth="1"/>
    <col min="14327" max="14328" width="11.00390625" style="1" bestFit="1" customWidth="1"/>
    <col min="14329" max="14329" width="8.00390625" style="1" bestFit="1" customWidth="1"/>
    <col min="14330" max="14331" width="10.00390625" style="1" customWidth="1"/>
    <col min="14332" max="14333" width="6.00390625" style="1" bestFit="1" customWidth="1"/>
    <col min="14334" max="14335" width="9.140625" style="1" customWidth="1"/>
    <col min="14336" max="14336" width="9.8515625" style="1" bestFit="1" customWidth="1"/>
    <col min="14337" max="14565" width="9.140625" style="1" customWidth="1"/>
    <col min="14566" max="14566" width="4.8515625" style="1" customWidth="1"/>
    <col min="14567" max="14567" width="21.57421875" style="1" bestFit="1" customWidth="1"/>
    <col min="14568" max="14568" width="15.8515625" style="1" bestFit="1" customWidth="1"/>
    <col min="14569" max="14569" width="5.8515625" style="1" customWidth="1"/>
    <col min="14570" max="14571" width="8.00390625" style="1" bestFit="1" customWidth="1"/>
    <col min="14572" max="14578" width="5.7109375" style="1" bestFit="1" customWidth="1"/>
    <col min="14579" max="14579" width="10.28125" style="1" bestFit="1" customWidth="1"/>
    <col min="14580" max="14580" width="8.140625" style="1" bestFit="1" customWidth="1"/>
    <col min="14581" max="14581" width="8.8515625" style="1" bestFit="1" customWidth="1"/>
    <col min="14582" max="14582" width="8.57421875" style="1" bestFit="1" customWidth="1"/>
    <col min="14583" max="14584" width="11.00390625" style="1" bestFit="1" customWidth="1"/>
    <col min="14585" max="14585" width="8.00390625" style="1" bestFit="1" customWidth="1"/>
    <col min="14586" max="14587" width="10.00390625" style="1" customWidth="1"/>
    <col min="14588" max="14589" width="6.00390625" style="1" bestFit="1" customWidth="1"/>
    <col min="14590" max="14591" width="9.140625" style="1" customWidth="1"/>
    <col min="14592" max="14592" width="9.8515625" style="1" bestFit="1" customWidth="1"/>
    <col min="14593" max="14821" width="9.140625" style="1" customWidth="1"/>
    <col min="14822" max="14822" width="4.8515625" style="1" customWidth="1"/>
    <col min="14823" max="14823" width="21.57421875" style="1" bestFit="1" customWidth="1"/>
    <col min="14824" max="14824" width="15.8515625" style="1" bestFit="1" customWidth="1"/>
    <col min="14825" max="14825" width="5.8515625" style="1" customWidth="1"/>
    <col min="14826" max="14827" width="8.00390625" style="1" bestFit="1" customWidth="1"/>
    <col min="14828" max="14834" width="5.7109375" style="1" bestFit="1" customWidth="1"/>
    <col min="14835" max="14835" width="10.28125" style="1" bestFit="1" customWidth="1"/>
    <col min="14836" max="14836" width="8.140625" style="1" bestFit="1" customWidth="1"/>
    <col min="14837" max="14837" width="8.8515625" style="1" bestFit="1" customWidth="1"/>
    <col min="14838" max="14838" width="8.57421875" style="1" bestFit="1" customWidth="1"/>
    <col min="14839" max="14840" width="11.00390625" style="1" bestFit="1" customWidth="1"/>
    <col min="14841" max="14841" width="8.00390625" style="1" bestFit="1" customWidth="1"/>
    <col min="14842" max="14843" width="10.00390625" style="1" customWidth="1"/>
    <col min="14844" max="14845" width="6.00390625" style="1" bestFit="1" customWidth="1"/>
    <col min="14846" max="14847" width="9.140625" style="1" customWidth="1"/>
    <col min="14848" max="14848" width="9.8515625" style="1" bestFit="1" customWidth="1"/>
    <col min="14849" max="15077" width="9.140625" style="1" customWidth="1"/>
    <col min="15078" max="15078" width="4.8515625" style="1" customWidth="1"/>
    <col min="15079" max="15079" width="21.57421875" style="1" bestFit="1" customWidth="1"/>
    <col min="15080" max="15080" width="15.8515625" style="1" bestFit="1" customWidth="1"/>
    <col min="15081" max="15081" width="5.8515625" style="1" customWidth="1"/>
    <col min="15082" max="15083" width="8.00390625" style="1" bestFit="1" customWidth="1"/>
    <col min="15084" max="15090" width="5.7109375" style="1" bestFit="1" customWidth="1"/>
    <col min="15091" max="15091" width="10.28125" style="1" bestFit="1" customWidth="1"/>
    <col min="15092" max="15092" width="8.140625" style="1" bestFit="1" customWidth="1"/>
    <col min="15093" max="15093" width="8.8515625" style="1" bestFit="1" customWidth="1"/>
    <col min="15094" max="15094" width="8.57421875" style="1" bestFit="1" customWidth="1"/>
    <col min="15095" max="15096" width="11.00390625" style="1" bestFit="1" customWidth="1"/>
    <col min="15097" max="15097" width="8.00390625" style="1" bestFit="1" customWidth="1"/>
    <col min="15098" max="15099" width="10.00390625" style="1" customWidth="1"/>
    <col min="15100" max="15101" width="6.00390625" style="1" bestFit="1" customWidth="1"/>
    <col min="15102" max="15103" width="9.140625" style="1" customWidth="1"/>
    <col min="15104" max="15104" width="9.8515625" style="1" bestFit="1" customWidth="1"/>
    <col min="15105" max="15333" width="9.140625" style="1" customWidth="1"/>
    <col min="15334" max="15334" width="4.8515625" style="1" customWidth="1"/>
    <col min="15335" max="15335" width="21.57421875" style="1" bestFit="1" customWidth="1"/>
    <col min="15336" max="15336" width="15.8515625" style="1" bestFit="1" customWidth="1"/>
    <col min="15337" max="15337" width="5.8515625" style="1" customWidth="1"/>
    <col min="15338" max="15339" width="8.00390625" style="1" bestFit="1" customWidth="1"/>
    <col min="15340" max="15346" width="5.7109375" style="1" bestFit="1" customWidth="1"/>
    <col min="15347" max="15347" width="10.28125" style="1" bestFit="1" customWidth="1"/>
    <col min="15348" max="15348" width="8.140625" style="1" bestFit="1" customWidth="1"/>
    <col min="15349" max="15349" width="8.8515625" style="1" bestFit="1" customWidth="1"/>
    <col min="15350" max="15350" width="8.57421875" style="1" bestFit="1" customWidth="1"/>
    <col min="15351" max="15352" width="11.00390625" style="1" bestFit="1" customWidth="1"/>
    <col min="15353" max="15353" width="8.00390625" style="1" bestFit="1" customWidth="1"/>
    <col min="15354" max="15355" width="10.00390625" style="1" customWidth="1"/>
    <col min="15356" max="15357" width="6.00390625" style="1" bestFit="1" customWidth="1"/>
    <col min="15358" max="15359" width="9.140625" style="1" customWidth="1"/>
    <col min="15360" max="15360" width="9.8515625" style="1" bestFit="1" customWidth="1"/>
    <col min="15361" max="15589" width="9.140625" style="1" customWidth="1"/>
    <col min="15590" max="15590" width="4.8515625" style="1" customWidth="1"/>
    <col min="15591" max="15591" width="21.57421875" style="1" bestFit="1" customWidth="1"/>
    <col min="15592" max="15592" width="15.8515625" style="1" bestFit="1" customWidth="1"/>
    <col min="15593" max="15593" width="5.8515625" style="1" customWidth="1"/>
    <col min="15594" max="15595" width="8.00390625" style="1" bestFit="1" customWidth="1"/>
    <col min="15596" max="15602" width="5.7109375" style="1" bestFit="1" customWidth="1"/>
    <col min="15603" max="15603" width="10.28125" style="1" bestFit="1" customWidth="1"/>
    <col min="15604" max="15604" width="8.140625" style="1" bestFit="1" customWidth="1"/>
    <col min="15605" max="15605" width="8.8515625" style="1" bestFit="1" customWidth="1"/>
    <col min="15606" max="15606" width="8.57421875" style="1" bestFit="1" customWidth="1"/>
    <col min="15607" max="15608" width="11.00390625" style="1" bestFit="1" customWidth="1"/>
    <col min="15609" max="15609" width="8.00390625" style="1" bestFit="1" customWidth="1"/>
    <col min="15610" max="15611" width="10.00390625" style="1" customWidth="1"/>
    <col min="15612" max="15613" width="6.00390625" style="1" bestFit="1" customWidth="1"/>
    <col min="15614" max="15615" width="9.140625" style="1" customWidth="1"/>
    <col min="15616" max="15616" width="9.8515625" style="1" bestFit="1" customWidth="1"/>
    <col min="15617" max="15845" width="9.140625" style="1" customWidth="1"/>
    <col min="15846" max="15846" width="4.8515625" style="1" customWidth="1"/>
    <col min="15847" max="15847" width="21.57421875" style="1" bestFit="1" customWidth="1"/>
    <col min="15848" max="15848" width="15.8515625" style="1" bestFit="1" customWidth="1"/>
    <col min="15849" max="15849" width="5.8515625" style="1" customWidth="1"/>
    <col min="15850" max="15851" width="8.00390625" style="1" bestFit="1" customWidth="1"/>
    <col min="15852" max="15858" width="5.7109375" style="1" bestFit="1" customWidth="1"/>
    <col min="15859" max="15859" width="10.28125" style="1" bestFit="1" customWidth="1"/>
    <col min="15860" max="15860" width="8.140625" style="1" bestFit="1" customWidth="1"/>
    <col min="15861" max="15861" width="8.8515625" style="1" bestFit="1" customWidth="1"/>
    <col min="15862" max="15862" width="8.57421875" style="1" bestFit="1" customWidth="1"/>
    <col min="15863" max="15864" width="11.00390625" style="1" bestFit="1" customWidth="1"/>
    <col min="15865" max="15865" width="8.00390625" style="1" bestFit="1" customWidth="1"/>
    <col min="15866" max="15867" width="10.00390625" style="1" customWidth="1"/>
    <col min="15868" max="15869" width="6.00390625" style="1" bestFit="1" customWidth="1"/>
    <col min="15870" max="15871" width="9.140625" style="1" customWidth="1"/>
    <col min="15872" max="15872" width="9.8515625" style="1" bestFit="1" customWidth="1"/>
    <col min="15873" max="16101" width="9.140625" style="1" customWidth="1"/>
    <col min="16102" max="16102" width="4.8515625" style="1" customWidth="1"/>
    <col min="16103" max="16103" width="21.57421875" style="1" bestFit="1" customWidth="1"/>
    <col min="16104" max="16104" width="15.8515625" style="1" bestFit="1" customWidth="1"/>
    <col min="16105" max="16105" width="5.8515625" style="1" customWidth="1"/>
    <col min="16106" max="16107" width="8.00390625" style="1" bestFit="1" customWidth="1"/>
    <col min="16108" max="16114" width="5.7109375" style="1" bestFit="1" customWidth="1"/>
    <col min="16115" max="16115" width="10.28125" style="1" bestFit="1" customWidth="1"/>
    <col min="16116" max="16116" width="8.140625" style="1" bestFit="1" customWidth="1"/>
    <col min="16117" max="16117" width="8.8515625" style="1" bestFit="1" customWidth="1"/>
    <col min="16118" max="16118" width="8.57421875" style="1" bestFit="1" customWidth="1"/>
    <col min="16119" max="16120" width="11.00390625" style="1" bestFit="1" customWidth="1"/>
    <col min="16121" max="16121" width="8.00390625" style="1" bestFit="1" customWidth="1"/>
    <col min="16122" max="16123" width="10.00390625" style="1" customWidth="1"/>
    <col min="16124" max="16125" width="6.00390625" style="1" bestFit="1" customWidth="1"/>
    <col min="16126" max="16127" width="9.140625" style="1" customWidth="1"/>
    <col min="16128" max="16128" width="9.8515625" style="1" bestFit="1" customWidth="1"/>
    <col min="16129" max="16384" width="9.140625" style="1" customWidth="1"/>
  </cols>
  <sheetData>
    <row r="1" spans="1:24" ht="18">
      <c r="A1" s="70" t="s">
        <v>404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</row>
    <row r="2" spans="1:24" ht="23.25">
      <c r="A2" s="56" t="s">
        <v>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:24" ht="18">
      <c r="A3" s="54" t="s">
        <v>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</row>
    <row r="4" spans="1:24" s="2" customFormat="1" ht="25.15" customHeight="1">
      <c r="A4" s="58" t="s">
        <v>184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</row>
    <row r="5" spans="1:24" s="2" customFormat="1" ht="25.15" customHeight="1" thickBot="1">
      <c r="A5" s="60" t="s">
        <v>26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</row>
    <row r="6" spans="1:24" ht="33" customHeight="1" thickBot="1">
      <c r="A6" s="67" t="s">
        <v>27</v>
      </c>
      <c r="B6" s="67" t="s">
        <v>0</v>
      </c>
      <c r="C6" s="61" t="s">
        <v>1</v>
      </c>
      <c r="D6" s="64" t="s">
        <v>28</v>
      </c>
      <c r="E6" s="3"/>
      <c r="F6" s="61" t="s">
        <v>29</v>
      </c>
      <c r="G6" s="85" t="s">
        <v>9</v>
      </c>
      <c r="H6" s="86"/>
      <c r="I6" s="86"/>
      <c r="J6" s="86"/>
      <c r="K6" s="86"/>
      <c r="L6" s="86"/>
      <c r="M6" s="86"/>
      <c r="N6" s="87"/>
      <c r="O6" s="82" t="s">
        <v>10</v>
      </c>
      <c r="P6" s="83"/>
      <c r="Q6" s="83"/>
      <c r="R6" s="83"/>
      <c r="S6" s="83"/>
      <c r="T6" s="83"/>
      <c r="U6" s="83"/>
      <c r="V6" s="84"/>
      <c r="W6" s="76" t="s">
        <v>25</v>
      </c>
      <c r="X6" s="79" t="s">
        <v>6</v>
      </c>
    </row>
    <row r="7" spans="1:27" ht="189" customHeight="1" thickBot="1">
      <c r="A7" s="68"/>
      <c r="B7" s="68"/>
      <c r="C7" s="62"/>
      <c r="D7" s="65"/>
      <c r="E7" s="4"/>
      <c r="F7" s="62"/>
      <c r="G7" s="5" t="s">
        <v>35</v>
      </c>
      <c r="H7" s="5" t="s">
        <v>32</v>
      </c>
      <c r="I7" s="5" t="s">
        <v>2</v>
      </c>
      <c r="J7" s="5" t="s">
        <v>3</v>
      </c>
      <c r="K7" s="5" t="s">
        <v>34</v>
      </c>
      <c r="L7" s="5" t="s">
        <v>4</v>
      </c>
      <c r="M7" s="5" t="s">
        <v>33</v>
      </c>
      <c r="N7" s="5" t="s">
        <v>5</v>
      </c>
      <c r="O7" s="72" t="s">
        <v>18</v>
      </c>
      <c r="P7" s="72" t="s">
        <v>19</v>
      </c>
      <c r="Q7" s="72" t="s">
        <v>20</v>
      </c>
      <c r="R7" s="72" t="s">
        <v>21</v>
      </c>
      <c r="S7" s="72" t="s">
        <v>22</v>
      </c>
      <c r="T7" s="72" t="s">
        <v>23</v>
      </c>
      <c r="U7" s="72" t="s">
        <v>24</v>
      </c>
      <c r="V7" s="74" t="s">
        <v>31</v>
      </c>
      <c r="W7" s="77"/>
      <c r="X7" s="80"/>
      <c r="AA7" s="15"/>
    </row>
    <row r="8" spans="1:24" ht="19.9" customHeight="1" thickBot="1">
      <c r="A8" s="69"/>
      <c r="B8" s="69"/>
      <c r="C8" s="63"/>
      <c r="D8" s="66"/>
      <c r="E8" s="6"/>
      <c r="F8" s="63"/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30</v>
      </c>
      <c r="O8" s="73"/>
      <c r="P8" s="73"/>
      <c r="Q8" s="73"/>
      <c r="R8" s="73"/>
      <c r="S8" s="73"/>
      <c r="T8" s="73"/>
      <c r="U8" s="73"/>
      <c r="V8" s="75"/>
      <c r="W8" s="78"/>
      <c r="X8" s="81"/>
    </row>
    <row r="9" spans="1:24" ht="19.9" customHeight="1">
      <c r="A9" s="29">
        <v>26292</v>
      </c>
      <c r="B9" s="30" t="s">
        <v>218</v>
      </c>
      <c r="C9" s="31">
        <v>29106</v>
      </c>
      <c r="D9" s="32">
        <v>44068</v>
      </c>
      <c r="E9" s="33"/>
      <c r="F9" s="11">
        <v>1</v>
      </c>
      <c r="G9" s="23">
        <v>158</v>
      </c>
      <c r="H9" s="23">
        <v>14</v>
      </c>
      <c r="I9" s="23"/>
      <c r="J9" s="23"/>
      <c r="K9" s="23"/>
      <c r="L9" s="23"/>
      <c r="M9" s="23"/>
      <c r="N9" s="13">
        <f aca="true" t="shared" si="0" ref="N9:N27">DATEDIF(C9,D9,"y")</f>
        <v>40</v>
      </c>
      <c r="O9" s="22">
        <f aca="true" t="shared" si="1" ref="O9:O40">G9*17</f>
        <v>2686</v>
      </c>
      <c r="P9" s="22">
        <v>2212</v>
      </c>
      <c r="Q9" s="22">
        <f aca="true" t="shared" si="2" ref="Q9:Q40">IF(I9=0,0,IF(I9=4,30,IF(I9=5,40,IF(I9=6,50,IF(I9=7,60,IF(I9=8,70,IF(I9=9,80,IF(I9=10,90))))))))</f>
        <v>0</v>
      </c>
      <c r="R9" s="22">
        <f aca="true" t="shared" si="3" ref="R9:R40">IF(J9=3,15,IF(J9=0,0))</f>
        <v>0</v>
      </c>
      <c r="S9" s="22">
        <f aca="true" t="shared" si="4" ref="S9:S40">IF(K9=0,0,IF(K9=1,5,IF(K9=2,10,IF(K9=3,20,IF(K9=4,30,IF(K9=5,40))))))</f>
        <v>0</v>
      </c>
      <c r="T9" s="22">
        <f aca="true" t="shared" si="5" ref="T9:T40">L9*10</f>
        <v>0</v>
      </c>
      <c r="U9" s="22">
        <f aca="true" t="shared" si="6" ref="U9:U40">IF(M9&lt;50,0,IF(M9&lt;=59,10,IF(M9&lt;=66,12,IF(M9&lt;=69,15,IF(M9&gt;=70,17)))))</f>
        <v>0</v>
      </c>
      <c r="V9" s="22" t="str">
        <f aca="true" t="shared" si="7" ref="V9:V27">IF(N9&gt;50,20,IF(N9&lt;=50,"10"))</f>
        <v>10</v>
      </c>
      <c r="W9" s="26">
        <f aca="true" t="shared" si="8" ref="W9:W40">O9+Q9+R9+S9+T9+U9+V9+P9</f>
        <v>4908</v>
      </c>
      <c r="X9" s="27" t="s">
        <v>219</v>
      </c>
    </row>
    <row r="10" spans="1:24" ht="19.9" customHeight="1">
      <c r="A10" s="34">
        <v>25588</v>
      </c>
      <c r="B10" s="34" t="s">
        <v>217</v>
      </c>
      <c r="C10" s="35">
        <v>22418</v>
      </c>
      <c r="D10" s="36">
        <v>44068</v>
      </c>
      <c r="E10" s="37"/>
      <c r="F10" s="11">
        <v>1</v>
      </c>
      <c r="G10" s="13">
        <v>178</v>
      </c>
      <c r="H10" s="13">
        <v>9</v>
      </c>
      <c r="I10" s="13"/>
      <c r="J10" s="13"/>
      <c r="K10" s="13"/>
      <c r="L10" s="13"/>
      <c r="M10" s="13"/>
      <c r="N10" s="13">
        <f t="shared" si="0"/>
        <v>59</v>
      </c>
      <c r="O10" s="22">
        <f t="shared" si="1"/>
        <v>3026</v>
      </c>
      <c r="P10" s="22">
        <f aca="true" t="shared" si="9" ref="P10:P16">IF(H10&lt;=17,H10*G10,IF(H10&gt;17,17*G10))</f>
        <v>1602</v>
      </c>
      <c r="Q10" s="22">
        <f t="shared" si="2"/>
        <v>0</v>
      </c>
      <c r="R10" s="22">
        <f t="shared" si="3"/>
        <v>0</v>
      </c>
      <c r="S10" s="22">
        <f t="shared" si="4"/>
        <v>0</v>
      </c>
      <c r="T10" s="22">
        <f t="shared" si="5"/>
        <v>0</v>
      </c>
      <c r="U10" s="22">
        <f t="shared" si="6"/>
        <v>0</v>
      </c>
      <c r="V10" s="22">
        <f t="shared" si="7"/>
        <v>20</v>
      </c>
      <c r="W10" s="26">
        <f t="shared" si="8"/>
        <v>4648</v>
      </c>
      <c r="X10" s="27" t="s">
        <v>219</v>
      </c>
    </row>
    <row r="11" spans="1:24" ht="19.9" customHeight="1">
      <c r="A11" s="34">
        <v>25299</v>
      </c>
      <c r="B11" s="34" t="s">
        <v>111</v>
      </c>
      <c r="C11" s="35">
        <v>27299</v>
      </c>
      <c r="D11" s="36">
        <v>44068</v>
      </c>
      <c r="E11" s="37"/>
      <c r="F11" s="11">
        <v>2</v>
      </c>
      <c r="G11" s="13">
        <v>98</v>
      </c>
      <c r="H11" s="13">
        <v>15</v>
      </c>
      <c r="I11" s="13">
        <v>5</v>
      </c>
      <c r="J11" s="13"/>
      <c r="K11" s="13"/>
      <c r="L11" s="13"/>
      <c r="M11" s="13"/>
      <c r="N11" s="12">
        <f t="shared" si="0"/>
        <v>45</v>
      </c>
      <c r="O11" s="16">
        <f t="shared" si="1"/>
        <v>1666</v>
      </c>
      <c r="P11" s="16">
        <f t="shared" si="9"/>
        <v>1470</v>
      </c>
      <c r="Q11" s="16">
        <f t="shared" si="2"/>
        <v>40</v>
      </c>
      <c r="R11" s="16">
        <f t="shared" si="3"/>
        <v>0</v>
      </c>
      <c r="S11" s="16">
        <f t="shared" si="4"/>
        <v>0</v>
      </c>
      <c r="T11" s="16">
        <f t="shared" si="5"/>
        <v>0</v>
      </c>
      <c r="U11" s="16">
        <f t="shared" si="6"/>
        <v>0</v>
      </c>
      <c r="V11" s="16" t="str">
        <f t="shared" si="7"/>
        <v>10</v>
      </c>
      <c r="W11" s="26">
        <f t="shared" si="8"/>
        <v>3186</v>
      </c>
      <c r="X11" s="27" t="s">
        <v>219</v>
      </c>
    </row>
    <row r="12" spans="1:24" ht="19.9" customHeight="1">
      <c r="A12" s="34">
        <v>25317</v>
      </c>
      <c r="B12" s="34" t="s">
        <v>131</v>
      </c>
      <c r="C12" s="35">
        <v>23820</v>
      </c>
      <c r="D12" s="36">
        <v>44068</v>
      </c>
      <c r="E12" s="37"/>
      <c r="F12" s="11">
        <v>2</v>
      </c>
      <c r="G12" s="13">
        <v>99</v>
      </c>
      <c r="H12" s="13">
        <v>11</v>
      </c>
      <c r="I12" s="13"/>
      <c r="J12" s="13"/>
      <c r="K12" s="13"/>
      <c r="L12" s="13"/>
      <c r="M12" s="13">
        <v>67</v>
      </c>
      <c r="N12" s="12">
        <f t="shared" si="0"/>
        <v>55</v>
      </c>
      <c r="O12" s="16">
        <f t="shared" si="1"/>
        <v>1683</v>
      </c>
      <c r="P12" s="16">
        <f t="shared" si="9"/>
        <v>1089</v>
      </c>
      <c r="Q12" s="16">
        <f t="shared" si="2"/>
        <v>0</v>
      </c>
      <c r="R12" s="16">
        <f t="shared" si="3"/>
        <v>0</v>
      </c>
      <c r="S12" s="16">
        <f t="shared" si="4"/>
        <v>0</v>
      </c>
      <c r="T12" s="16">
        <f t="shared" si="5"/>
        <v>0</v>
      </c>
      <c r="U12" s="16">
        <f t="shared" si="6"/>
        <v>15</v>
      </c>
      <c r="V12" s="16">
        <f t="shared" si="7"/>
        <v>20</v>
      </c>
      <c r="W12" s="26">
        <f t="shared" si="8"/>
        <v>2807</v>
      </c>
      <c r="X12" s="27" t="s">
        <v>219</v>
      </c>
    </row>
    <row r="13" spans="1:24" ht="19.9" customHeight="1">
      <c r="A13" s="34">
        <v>25401</v>
      </c>
      <c r="B13" s="34" t="s">
        <v>144</v>
      </c>
      <c r="C13" s="35">
        <v>29541</v>
      </c>
      <c r="D13" s="36">
        <v>44068</v>
      </c>
      <c r="E13" s="37"/>
      <c r="F13" s="11">
        <v>2</v>
      </c>
      <c r="G13" s="13">
        <v>79</v>
      </c>
      <c r="H13" s="13">
        <v>16</v>
      </c>
      <c r="I13" s="13"/>
      <c r="J13" s="13"/>
      <c r="K13" s="13">
        <v>2</v>
      </c>
      <c r="L13" s="13"/>
      <c r="M13" s="13"/>
      <c r="N13" s="12">
        <f t="shared" si="0"/>
        <v>39</v>
      </c>
      <c r="O13" s="16">
        <f t="shared" si="1"/>
        <v>1343</v>
      </c>
      <c r="P13" s="16">
        <f t="shared" si="9"/>
        <v>1264</v>
      </c>
      <c r="Q13" s="16">
        <f t="shared" si="2"/>
        <v>0</v>
      </c>
      <c r="R13" s="16">
        <f t="shared" si="3"/>
        <v>0</v>
      </c>
      <c r="S13" s="16">
        <f t="shared" si="4"/>
        <v>10</v>
      </c>
      <c r="T13" s="16">
        <f t="shared" si="5"/>
        <v>0</v>
      </c>
      <c r="U13" s="16">
        <f t="shared" si="6"/>
        <v>0</v>
      </c>
      <c r="V13" s="16" t="str">
        <f t="shared" si="7"/>
        <v>10</v>
      </c>
      <c r="W13" s="26">
        <f t="shared" si="8"/>
        <v>2627</v>
      </c>
      <c r="X13" s="27" t="s">
        <v>219</v>
      </c>
    </row>
    <row r="14" spans="1:24" ht="19.9" customHeight="1">
      <c r="A14" s="34">
        <v>25331</v>
      </c>
      <c r="B14" s="34" t="s">
        <v>133</v>
      </c>
      <c r="C14" s="35">
        <v>23914</v>
      </c>
      <c r="D14" s="36">
        <v>44068</v>
      </c>
      <c r="E14" s="37"/>
      <c r="F14" s="11">
        <v>2</v>
      </c>
      <c r="G14" s="13">
        <v>89</v>
      </c>
      <c r="H14" s="13">
        <v>12</v>
      </c>
      <c r="I14" s="13"/>
      <c r="J14" s="13"/>
      <c r="K14" s="13">
        <v>1</v>
      </c>
      <c r="L14" s="13"/>
      <c r="M14" s="13">
        <v>81</v>
      </c>
      <c r="N14" s="12">
        <f t="shared" si="0"/>
        <v>55</v>
      </c>
      <c r="O14" s="16">
        <f t="shared" si="1"/>
        <v>1513</v>
      </c>
      <c r="P14" s="16">
        <f t="shared" si="9"/>
        <v>1068</v>
      </c>
      <c r="Q14" s="16">
        <f t="shared" si="2"/>
        <v>0</v>
      </c>
      <c r="R14" s="16">
        <f t="shared" si="3"/>
        <v>0</v>
      </c>
      <c r="S14" s="16">
        <f t="shared" si="4"/>
        <v>5</v>
      </c>
      <c r="T14" s="16">
        <f t="shared" si="5"/>
        <v>0</v>
      </c>
      <c r="U14" s="16">
        <f t="shared" si="6"/>
        <v>17</v>
      </c>
      <c r="V14" s="16">
        <f t="shared" si="7"/>
        <v>20</v>
      </c>
      <c r="W14" s="26">
        <f t="shared" si="8"/>
        <v>2623</v>
      </c>
      <c r="X14" s="27" t="s">
        <v>219</v>
      </c>
    </row>
    <row r="15" spans="1:24" ht="19.9" customHeight="1">
      <c r="A15" s="34">
        <v>24973</v>
      </c>
      <c r="B15" s="35" t="s">
        <v>52</v>
      </c>
      <c r="C15" s="35">
        <v>28527</v>
      </c>
      <c r="D15" s="36">
        <v>44068</v>
      </c>
      <c r="E15" s="37"/>
      <c r="F15" s="11">
        <v>2</v>
      </c>
      <c r="G15" s="13">
        <v>86</v>
      </c>
      <c r="H15" s="13">
        <v>7</v>
      </c>
      <c r="I15" s="13"/>
      <c r="J15" s="13"/>
      <c r="K15" s="13">
        <v>1</v>
      </c>
      <c r="L15" s="13">
        <v>1</v>
      </c>
      <c r="M15" s="13"/>
      <c r="N15" s="13">
        <f t="shared" si="0"/>
        <v>42</v>
      </c>
      <c r="O15" s="22">
        <f t="shared" si="1"/>
        <v>1462</v>
      </c>
      <c r="P15" s="22">
        <f t="shared" si="9"/>
        <v>602</v>
      </c>
      <c r="Q15" s="22">
        <f t="shared" si="2"/>
        <v>0</v>
      </c>
      <c r="R15" s="22">
        <f t="shared" si="3"/>
        <v>0</v>
      </c>
      <c r="S15" s="22">
        <f t="shared" si="4"/>
        <v>5</v>
      </c>
      <c r="T15" s="22">
        <f t="shared" si="5"/>
        <v>10</v>
      </c>
      <c r="U15" s="22">
        <f t="shared" si="6"/>
        <v>0</v>
      </c>
      <c r="V15" s="22" t="str">
        <f t="shared" si="7"/>
        <v>10</v>
      </c>
      <c r="W15" s="26">
        <f t="shared" si="8"/>
        <v>2089</v>
      </c>
      <c r="X15" s="27" t="s">
        <v>219</v>
      </c>
    </row>
    <row r="16" spans="1:24" ht="19.9" customHeight="1">
      <c r="A16" s="34">
        <v>25467</v>
      </c>
      <c r="B16" s="34" t="s">
        <v>168</v>
      </c>
      <c r="C16" s="35">
        <v>26954</v>
      </c>
      <c r="D16" s="36">
        <v>44068</v>
      </c>
      <c r="E16" s="37"/>
      <c r="F16" s="11">
        <v>2</v>
      </c>
      <c r="G16" s="13">
        <v>119</v>
      </c>
      <c r="H16" s="13"/>
      <c r="I16" s="13"/>
      <c r="J16" s="13"/>
      <c r="K16" s="13">
        <v>1</v>
      </c>
      <c r="L16" s="13"/>
      <c r="M16" s="13"/>
      <c r="N16" s="12">
        <f t="shared" si="0"/>
        <v>46</v>
      </c>
      <c r="O16" s="16">
        <f t="shared" si="1"/>
        <v>2023</v>
      </c>
      <c r="P16" s="16">
        <f t="shared" si="9"/>
        <v>0</v>
      </c>
      <c r="Q16" s="16">
        <f t="shared" si="2"/>
        <v>0</v>
      </c>
      <c r="R16" s="16">
        <f t="shared" si="3"/>
        <v>0</v>
      </c>
      <c r="S16" s="16">
        <f t="shared" si="4"/>
        <v>5</v>
      </c>
      <c r="T16" s="16">
        <f t="shared" si="5"/>
        <v>0</v>
      </c>
      <c r="U16" s="16">
        <f t="shared" si="6"/>
        <v>0</v>
      </c>
      <c r="V16" s="16" t="str">
        <f t="shared" si="7"/>
        <v>10</v>
      </c>
      <c r="W16" s="26">
        <f t="shared" si="8"/>
        <v>2038</v>
      </c>
      <c r="X16" s="27" t="s">
        <v>219</v>
      </c>
    </row>
    <row r="17" spans="1:24" ht="19.9" customHeight="1">
      <c r="A17" s="34">
        <v>25975</v>
      </c>
      <c r="B17" s="38" t="s">
        <v>183</v>
      </c>
      <c r="C17" s="39">
        <v>31007</v>
      </c>
      <c r="D17" s="36">
        <v>44068</v>
      </c>
      <c r="E17" s="37"/>
      <c r="F17" s="11">
        <v>2</v>
      </c>
      <c r="G17" s="13">
        <v>58</v>
      </c>
      <c r="H17" s="13">
        <v>15</v>
      </c>
      <c r="I17" s="13">
        <v>6</v>
      </c>
      <c r="J17" s="13"/>
      <c r="K17" s="13">
        <v>2</v>
      </c>
      <c r="L17" s="13"/>
      <c r="M17" s="13"/>
      <c r="N17" s="12">
        <f t="shared" si="0"/>
        <v>35</v>
      </c>
      <c r="O17" s="16">
        <f t="shared" si="1"/>
        <v>986</v>
      </c>
      <c r="P17" s="16">
        <v>810</v>
      </c>
      <c r="Q17" s="16">
        <f t="shared" si="2"/>
        <v>50</v>
      </c>
      <c r="R17" s="16">
        <f t="shared" si="3"/>
        <v>0</v>
      </c>
      <c r="S17" s="16">
        <f t="shared" si="4"/>
        <v>10</v>
      </c>
      <c r="T17" s="16">
        <f t="shared" si="5"/>
        <v>0</v>
      </c>
      <c r="U17" s="16">
        <f t="shared" si="6"/>
        <v>0</v>
      </c>
      <c r="V17" s="16" t="str">
        <f t="shared" si="7"/>
        <v>10</v>
      </c>
      <c r="W17" s="26">
        <f t="shared" si="8"/>
        <v>1866</v>
      </c>
      <c r="X17" s="28" t="s">
        <v>220</v>
      </c>
    </row>
    <row r="18" spans="1:24" ht="19.9" customHeight="1">
      <c r="A18" s="34">
        <v>25319</v>
      </c>
      <c r="B18" s="34" t="s">
        <v>216</v>
      </c>
      <c r="C18" s="35">
        <v>24730</v>
      </c>
      <c r="D18" s="36">
        <v>44068</v>
      </c>
      <c r="E18" s="37"/>
      <c r="F18" s="11">
        <v>1</v>
      </c>
      <c r="G18" s="13">
        <v>86</v>
      </c>
      <c r="H18" s="13">
        <v>3</v>
      </c>
      <c r="I18" s="13"/>
      <c r="J18" s="13"/>
      <c r="K18" s="13"/>
      <c r="L18" s="13"/>
      <c r="M18" s="13"/>
      <c r="N18" s="13">
        <f t="shared" si="0"/>
        <v>52</v>
      </c>
      <c r="O18" s="22">
        <f t="shared" si="1"/>
        <v>1462</v>
      </c>
      <c r="P18" s="22">
        <f>IF(H18&lt;=17,H18*G18,IF(H18&gt;17,17*G18))</f>
        <v>258</v>
      </c>
      <c r="Q18" s="22">
        <f t="shared" si="2"/>
        <v>0</v>
      </c>
      <c r="R18" s="22">
        <f t="shared" si="3"/>
        <v>0</v>
      </c>
      <c r="S18" s="22">
        <f t="shared" si="4"/>
        <v>0</v>
      </c>
      <c r="T18" s="22">
        <f t="shared" si="5"/>
        <v>0</v>
      </c>
      <c r="U18" s="22">
        <f t="shared" si="6"/>
        <v>0</v>
      </c>
      <c r="V18" s="22">
        <f t="shared" si="7"/>
        <v>20</v>
      </c>
      <c r="W18" s="26">
        <f t="shared" si="8"/>
        <v>1740</v>
      </c>
      <c r="X18" s="28" t="s">
        <v>221</v>
      </c>
    </row>
    <row r="19" spans="1:24" ht="19.9" customHeight="1">
      <c r="A19" s="34">
        <v>25162</v>
      </c>
      <c r="B19" s="34" t="s">
        <v>84</v>
      </c>
      <c r="C19" s="35">
        <v>26381</v>
      </c>
      <c r="D19" s="36">
        <v>44068</v>
      </c>
      <c r="E19" s="37"/>
      <c r="F19" s="11">
        <v>2</v>
      </c>
      <c r="G19" s="13">
        <v>47</v>
      </c>
      <c r="H19" s="13">
        <v>15</v>
      </c>
      <c r="I19" s="13"/>
      <c r="J19" s="13"/>
      <c r="K19" s="13">
        <v>2</v>
      </c>
      <c r="L19" s="13"/>
      <c r="M19" s="13"/>
      <c r="N19" s="12">
        <f t="shared" si="0"/>
        <v>48</v>
      </c>
      <c r="O19" s="16">
        <f t="shared" si="1"/>
        <v>799</v>
      </c>
      <c r="P19" s="16">
        <f>IF(H19&lt;=17,H19*G19,IF(H19&gt;17,17*G19))</f>
        <v>705</v>
      </c>
      <c r="Q19" s="16">
        <f t="shared" si="2"/>
        <v>0</v>
      </c>
      <c r="R19" s="16">
        <f t="shared" si="3"/>
        <v>0</v>
      </c>
      <c r="S19" s="16">
        <f t="shared" si="4"/>
        <v>10</v>
      </c>
      <c r="T19" s="16">
        <f t="shared" si="5"/>
        <v>0</v>
      </c>
      <c r="U19" s="16">
        <f t="shared" si="6"/>
        <v>0</v>
      </c>
      <c r="V19" s="16" t="str">
        <f t="shared" si="7"/>
        <v>10</v>
      </c>
      <c r="W19" s="26">
        <f t="shared" si="8"/>
        <v>1524</v>
      </c>
      <c r="X19" s="28" t="s">
        <v>222</v>
      </c>
    </row>
    <row r="20" spans="1:24" ht="19.9" customHeight="1">
      <c r="A20" s="34">
        <v>25364</v>
      </c>
      <c r="B20" s="34" t="s">
        <v>137</v>
      </c>
      <c r="C20" s="35">
        <v>28578</v>
      </c>
      <c r="D20" s="36">
        <v>44068</v>
      </c>
      <c r="E20" s="37"/>
      <c r="F20" s="11">
        <v>2</v>
      </c>
      <c r="G20" s="13">
        <v>50</v>
      </c>
      <c r="H20" s="13">
        <v>12</v>
      </c>
      <c r="I20" s="13"/>
      <c r="J20" s="13"/>
      <c r="K20" s="13">
        <v>2</v>
      </c>
      <c r="L20" s="13"/>
      <c r="M20" s="13"/>
      <c r="N20" s="12">
        <f t="shared" si="0"/>
        <v>42</v>
      </c>
      <c r="O20" s="16">
        <f t="shared" si="1"/>
        <v>850</v>
      </c>
      <c r="P20" s="16">
        <f>IF(H20&lt;=17,H20*G20,IF(H20&gt;17,17*G20))</f>
        <v>600</v>
      </c>
      <c r="Q20" s="16">
        <f t="shared" si="2"/>
        <v>0</v>
      </c>
      <c r="R20" s="16">
        <f t="shared" si="3"/>
        <v>0</v>
      </c>
      <c r="S20" s="16">
        <f t="shared" si="4"/>
        <v>10</v>
      </c>
      <c r="T20" s="16">
        <f t="shared" si="5"/>
        <v>0</v>
      </c>
      <c r="U20" s="16">
        <f t="shared" si="6"/>
        <v>0</v>
      </c>
      <c r="V20" s="16" t="str">
        <f t="shared" si="7"/>
        <v>10</v>
      </c>
      <c r="W20" s="26">
        <f t="shared" si="8"/>
        <v>1470</v>
      </c>
      <c r="X20" s="28" t="s">
        <v>223</v>
      </c>
    </row>
    <row r="21" spans="1:24" ht="19.9" customHeight="1">
      <c r="A21" s="34">
        <v>25000</v>
      </c>
      <c r="B21" s="34" t="s">
        <v>59</v>
      </c>
      <c r="C21" s="35">
        <v>27690</v>
      </c>
      <c r="D21" s="36">
        <v>44068</v>
      </c>
      <c r="E21" s="37"/>
      <c r="F21" s="11">
        <v>2</v>
      </c>
      <c r="G21" s="13">
        <v>49</v>
      </c>
      <c r="H21" s="13">
        <v>12</v>
      </c>
      <c r="I21" s="13"/>
      <c r="J21" s="13"/>
      <c r="K21" s="13"/>
      <c r="L21" s="13">
        <v>1</v>
      </c>
      <c r="M21" s="13"/>
      <c r="N21" s="13">
        <f t="shared" si="0"/>
        <v>44</v>
      </c>
      <c r="O21" s="22">
        <f t="shared" si="1"/>
        <v>833</v>
      </c>
      <c r="P21" s="22">
        <v>558</v>
      </c>
      <c r="Q21" s="22">
        <f t="shared" si="2"/>
        <v>0</v>
      </c>
      <c r="R21" s="22">
        <f t="shared" si="3"/>
        <v>0</v>
      </c>
      <c r="S21" s="22">
        <f t="shared" si="4"/>
        <v>0</v>
      </c>
      <c r="T21" s="22">
        <f t="shared" si="5"/>
        <v>10</v>
      </c>
      <c r="U21" s="22">
        <f t="shared" si="6"/>
        <v>0</v>
      </c>
      <c r="V21" s="22" t="str">
        <f t="shared" si="7"/>
        <v>10</v>
      </c>
      <c r="W21" s="26">
        <f t="shared" si="8"/>
        <v>1411</v>
      </c>
      <c r="X21" s="28" t="s">
        <v>224</v>
      </c>
    </row>
    <row r="22" spans="1:24" ht="19.9" customHeight="1">
      <c r="A22" s="34">
        <v>24974</v>
      </c>
      <c r="B22" s="34" t="s">
        <v>53</v>
      </c>
      <c r="C22" s="35">
        <v>28041</v>
      </c>
      <c r="D22" s="36">
        <v>44068</v>
      </c>
      <c r="E22" s="37"/>
      <c r="F22" s="11">
        <v>2</v>
      </c>
      <c r="G22" s="13">
        <v>30</v>
      </c>
      <c r="H22" s="13">
        <v>15</v>
      </c>
      <c r="I22" s="13">
        <v>4</v>
      </c>
      <c r="J22" s="13"/>
      <c r="K22" s="13">
        <v>2</v>
      </c>
      <c r="L22" s="13">
        <v>2</v>
      </c>
      <c r="M22" s="13">
        <v>85</v>
      </c>
      <c r="N22" s="13">
        <f t="shared" si="0"/>
        <v>43</v>
      </c>
      <c r="O22" s="22">
        <f t="shared" si="1"/>
        <v>510</v>
      </c>
      <c r="P22" s="22">
        <f aca="true" t="shared" si="10" ref="P22:P53">IF(H22&lt;=17,H22*G22,IF(H22&gt;17,17*G22))</f>
        <v>450</v>
      </c>
      <c r="Q22" s="22">
        <f t="shared" si="2"/>
        <v>30</v>
      </c>
      <c r="R22" s="22">
        <f t="shared" si="3"/>
        <v>0</v>
      </c>
      <c r="S22" s="22">
        <f t="shared" si="4"/>
        <v>10</v>
      </c>
      <c r="T22" s="22">
        <f t="shared" si="5"/>
        <v>20</v>
      </c>
      <c r="U22" s="22">
        <f t="shared" si="6"/>
        <v>17</v>
      </c>
      <c r="V22" s="22" t="str">
        <f t="shared" si="7"/>
        <v>10</v>
      </c>
      <c r="W22" s="26">
        <f t="shared" si="8"/>
        <v>1047</v>
      </c>
      <c r="X22" s="28" t="s">
        <v>225</v>
      </c>
    </row>
    <row r="23" spans="1:24" ht="19.9" customHeight="1">
      <c r="A23" s="46">
        <v>24992</v>
      </c>
      <c r="B23" s="46" t="s">
        <v>402</v>
      </c>
      <c r="C23" s="47">
        <v>25659</v>
      </c>
      <c r="D23" s="48">
        <v>44068</v>
      </c>
      <c r="E23" s="49"/>
      <c r="F23" s="50">
        <v>2</v>
      </c>
      <c r="G23" s="51">
        <v>17</v>
      </c>
      <c r="H23" s="51">
        <v>8</v>
      </c>
      <c r="I23" s="51"/>
      <c r="J23" s="51"/>
      <c r="K23" s="51">
        <v>1</v>
      </c>
      <c r="L23" s="51"/>
      <c r="M23" s="51"/>
      <c r="N23" s="51">
        <f>DATEDIF(C23,D23,"y")</f>
        <v>50</v>
      </c>
      <c r="O23" s="52">
        <f>G23*17</f>
        <v>289</v>
      </c>
      <c r="P23" s="52">
        <f aca="true" t="shared" si="11" ref="P23">IF(H23&lt;=17,H23*G23,IF(H23&gt;17,17*G23))</f>
        <v>136</v>
      </c>
      <c r="Q23" s="52">
        <f>IF(I23=0,0,IF(I23=4,30,IF(I23=5,40,IF(I23=6,50,IF(I23=7,60,IF(I23=8,70,IF(I23=9,80,IF(I23=10,90))))))))</f>
        <v>0</v>
      </c>
      <c r="R23" s="52">
        <f>IF(J23=3,15,IF(J23=0,0))</f>
        <v>0</v>
      </c>
      <c r="S23" s="52">
        <f>IF(K23=0,0,IF(K23=1,5,IF(K23=2,10,IF(K23=3,20,IF(K23=4,30,IF(K23=5,40))))))</f>
        <v>5</v>
      </c>
      <c r="T23" s="52">
        <f>L23*10</f>
        <v>0</v>
      </c>
      <c r="U23" s="52">
        <f>IF(M23&lt;50,0,IF(M23&lt;=59,10,IF(M23&lt;=66,12,IF(M23&lt;=69,15,IF(M23&gt;=70,17)))))</f>
        <v>0</v>
      </c>
      <c r="V23" s="52" t="str">
        <f>IF(N23&gt;50,20,IF(N23&lt;=50,"10"))</f>
        <v>10</v>
      </c>
      <c r="W23" s="53">
        <f>O23+Q23+R23+S23+T23+U23+V23+P23</f>
        <v>440</v>
      </c>
      <c r="X23" s="28" t="s">
        <v>226</v>
      </c>
    </row>
    <row r="24" spans="1:24" ht="19.9" customHeight="1">
      <c r="A24" s="34">
        <v>25205</v>
      </c>
      <c r="B24" s="34" t="s">
        <v>95</v>
      </c>
      <c r="C24" s="35">
        <v>29780</v>
      </c>
      <c r="D24" s="36">
        <v>44068</v>
      </c>
      <c r="E24" s="37"/>
      <c r="F24" s="11">
        <v>2</v>
      </c>
      <c r="G24" s="13">
        <v>8</v>
      </c>
      <c r="H24" s="13">
        <v>8</v>
      </c>
      <c r="I24" s="13">
        <v>5</v>
      </c>
      <c r="J24" s="13"/>
      <c r="K24" s="13">
        <v>4</v>
      </c>
      <c r="L24" s="13"/>
      <c r="M24" s="13"/>
      <c r="N24" s="12">
        <f t="shared" si="0"/>
        <v>39</v>
      </c>
      <c r="O24" s="16">
        <f t="shared" si="1"/>
        <v>136</v>
      </c>
      <c r="P24" s="16">
        <f t="shared" si="10"/>
        <v>64</v>
      </c>
      <c r="Q24" s="16">
        <f t="shared" si="2"/>
        <v>40</v>
      </c>
      <c r="R24" s="16">
        <f t="shared" si="3"/>
        <v>0</v>
      </c>
      <c r="S24" s="16">
        <f t="shared" si="4"/>
        <v>30</v>
      </c>
      <c r="T24" s="16">
        <f t="shared" si="5"/>
        <v>0</v>
      </c>
      <c r="U24" s="16">
        <f t="shared" si="6"/>
        <v>0</v>
      </c>
      <c r="V24" s="16" t="str">
        <f t="shared" si="7"/>
        <v>10</v>
      </c>
      <c r="W24" s="26">
        <f t="shared" si="8"/>
        <v>280</v>
      </c>
      <c r="X24" s="28" t="s">
        <v>227</v>
      </c>
    </row>
    <row r="25" spans="1:24" ht="19.9" customHeight="1">
      <c r="A25" s="34">
        <v>25054</v>
      </c>
      <c r="B25" s="34" t="s">
        <v>206</v>
      </c>
      <c r="C25" s="35">
        <v>23403</v>
      </c>
      <c r="D25" s="36">
        <v>44068</v>
      </c>
      <c r="E25" s="37"/>
      <c r="F25" s="11">
        <v>1</v>
      </c>
      <c r="G25" s="13">
        <v>10</v>
      </c>
      <c r="H25" s="13">
        <v>7</v>
      </c>
      <c r="I25" s="13"/>
      <c r="J25" s="13"/>
      <c r="K25" s="13"/>
      <c r="L25" s="13"/>
      <c r="M25" s="13"/>
      <c r="N25" s="12">
        <f t="shared" si="0"/>
        <v>56</v>
      </c>
      <c r="O25" s="16">
        <f t="shared" si="1"/>
        <v>170</v>
      </c>
      <c r="P25" s="16">
        <f t="shared" si="10"/>
        <v>70</v>
      </c>
      <c r="Q25" s="16">
        <f t="shared" si="2"/>
        <v>0</v>
      </c>
      <c r="R25" s="16">
        <f t="shared" si="3"/>
        <v>0</v>
      </c>
      <c r="S25" s="16">
        <f t="shared" si="4"/>
        <v>0</v>
      </c>
      <c r="T25" s="16">
        <f t="shared" si="5"/>
        <v>0</v>
      </c>
      <c r="U25" s="16">
        <f t="shared" si="6"/>
        <v>0</v>
      </c>
      <c r="V25" s="16">
        <f t="shared" si="7"/>
        <v>20</v>
      </c>
      <c r="W25" s="26">
        <f t="shared" si="8"/>
        <v>260</v>
      </c>
      <c r="X25" s="28" t="s">
        <v>228</v>
      </c>
    </row>
    <row r="26" spans="1:24" ht="19.9" customHeight="1">
      <c r="A26" s="34">
        <v>25033</v>
      </c>
      <c r="B26" s="34" t="s">
        <v>67</v>
      </c>
      <c r="C26" s="35">
        <v>25982</v>
      </c>
      <c r="D26" s="36">
        <v>44068</v>
      </c>
      <c r="E26" s="37"/>
      <c r="F26" s="11">
        <v>2</v>
      </c>
      <c r="G26" s="13"/>
      <c r="H26" s="13"/>
      <c r="I26" s="13">
        <v>4</v>
      </c>
      <c r="J26" s="13"/>
      <c r="K26" s="13">
        <v>4</v>
      </c>
      <c r="L26" s="13">
        <v>4</v>
      </c>
      <c r="M26" s="13"/>
      <c r="N26" s="12">
        <f t="shared" si="0"/>
        <v>49</v>
      </c>
      <c r="O26" s="16">
        <f t="shared" si="1"/>
        <v>0</v>
      </c>
      <c r="P26" s="16">
        <f t="shared" si="10"/>
        <v>0</v>
      </c>
      <c r="Q26" s="16">
        <f t="shared" si="2"/>
        <v>30</v>
      </c>
      <c r="R26" s="16">
        <f t="shared" si="3"/>
        <v>0</v>
      </c>
      <c r="S26" s="16">
        <f t="shared" si="4"/>
        <v>30</v>
      </c>
      <c r="T26" s="16">
        <f t="shared" si="5"/>
        <v>40</v>
      </c>
      <c r="U26" s="16">
        <f t="shared" si="6"/>
        <v>0</v>
      </c>
      <c r="V26" s="16" t="str">
        <f t="shared" si="7"/>
        <v>10</v>
      </c>
      <c r="W26" s="26">
        <f t="shared" si="8"/>
        <v>110</v>
      </c>
      <c r="X26" s="28" t="s">
        <v>229</v>
      </c>
    </row>
    <row r="27" spans="1:24" ht="19.9" customHeight="1">
      <c r="A27" s="34">
        <v>25119</v>
      </c>
      <c r="B27" s="34" t="s">
        <v>77</v>
      </c>
      <c r="C27" s="35">
        <v>23544</v>
      </c>
      <c r="D27" s="36">
        <v>44068</v>
      </c>
      <c r="E27" s="37"/>
      <c r="F27" s="11">
        <v>2</v>
      </c>
      <c r="G27" s="13"/>
      <c r="H27" s="13"/>
      <c r="I27" s="13">
        <v>8</v>
      </c>
      <c r="J27" s="13"/>
      <c r="K27" s="13"/>
      <c r="L27" s="13"/>
      <c r="M27" s="13"/>
      <c r="N27" s="12">
        <f t="shared" si="0"/>
        <v>56</v>
      </c>
      <c r="O27" s="16">
        <f t="shared" si="1"/>
        <v>0</v>
      </c>
      <c r="P27" s="16">
        <f t="shared" si="10"/>
        <v>0</v>
      </c>
      <c r="Q27" s="16">
        <f t="shared" si="2"/>
        <v>70</v>
      </c>
      <c r="R27" s="16">
        <f t="shared" si="3"/>
        <v>0</v>
      </c>
      <c r="S27" s="16">
        <f t="shared" si="4"/>
        <v>0</v>
      </c>
      <c r="T27" s="16">
        <f t="shared" si="5"/>
        <v>0</v>
      </c>
      <c r="U27" s="16">
        <f t="shared" si="6"/>
        <v>0</v>
      </c>
      <c r="V27" s="16">
        <f t="shared" si="7"/>
        <v>20</v>
      </c>
      <c r="W27" s="26">
        <f t="shared" si="8"/>
        <v>90</v>
      </c>
      <c r="X27" s="28" t="s">
        <v>230</v>
      </c>
    </row>
    <row r="28" spans="1:24" ht="19.9" customHeight="1">
      <c r="A28" s="34">
        <v>25283</v>
      </c>
      <c r="B28" s="34" t="s">
        <v>124</v>
      </c>
      <c r="C28" s="35">
        <v>23796</v>
      </c>
      <c r="D28" s="36">
        <v>44068</v>
      </c>
      <c r="E28" s="37"/>
      <c r="F28" s="11">
        <v>2</v>
      </c>
      <c r="G28" s="13"/>
      <c r="H28" s="13"/>
      <c r="I28" s="13">
        <v>7</v>
      </c>
      <c r="J28" s="13"/>
      <c r="K28" s="13"/>
      <c r="L28" s="13"/>
      <c r="M28" s="13"/>
      <c r="N28" s="12">
        <v>55</v>
      </c>
      <c r="O28" s="16">
        <f t="shared" si="1"/>
        <v>0</v>
      </c>
      <c r="P28" s="16">
        <f t="shared" si="10"/>
        <v>0</v>
      </c>
      <c r="Q28" s="16">
        <f t="shared" si="2"/>
        <v>60</v>
      </c>
      <c r="R28" s="16">
        <f t="shared" si="3"/>
        <v>0</v>
      </c>
      <c r="S28" s="16">
        <f t="shared" si="4"/>
        <v>0</v>
      </c>
      <c r="T28" s="16">
        <f t="shared" si="5"/>
        <v>0</v>
      </c>
      <c r="U28" s="16">
        <f t="shared" si="6"/>
        <v>0</v>
      </c>
      <c r="V28" s="16">
        <v>20</v>
      </c>
      <c r="W28" s="26">
        <f t="shared" si="8"/>
        <v>80</v>
      </c>
      <c r="X28" s="28" t="s">
        <v>231</v>
      </c>
    </row>
    <row r="29" spans="1:24" ht="19.9" customHeight="1">
      <c r="A29" s="34">
        <v>25039</v>
      </c>
      <c r="B29" s="34" t="s">
        <v>46</v>
      </c>
      <c r="C29" s="35">
        <v>24861</v>
      </c>
      <c r="D29" s="36">
        <v>44068</v>
      </c>
      <c r="E29" s="37"/>
      <c r="F29" s="11">
        <v>2</v>
      </c>
      <c r="G29" s="13"/>
      <c r="H29" s="13"/>
      <c r="I29" s="13">
        <v>8</v>
      </c>
      <c r="J29" s="13"/>
      <c r="K29" s="13"/>
      <c r="L29" s="13"/>
      <c r="M29" s="13"/>
      <c r="N29" s="12">
        <f aca="true" t="shared" si="12" ref="N29:N34">DATEDIF(C29,D29,"y")</f>
        <v>52</v>
      </c>
      <c r="O29" s="16">
        <f t="shared" si="1"/>
        <v>0</v>
      </c>
      <c r="P29" s="16">
        <f t="shared" si="10"/>
        <v>0</v>
      </c>
      <c r="Q29" s="16">
        <f t="shared" si="2"/>
        <v>70</v>
      </c>
      <c r="R29" s="16">
        <f t="shared" si="3"/>
        <v>0</v>
      </c>
      <c r="S29" s="16">
        <f t="shared" si="4"/>
        <v>0</v>
      </c>
      <c r="T29" s="16">
        <f t="shared" si="5"/>
        <v>0</v>
      </c>
      <c r="U29" s="16">
        <f t="shared" si="6"/>
        <v>0</v>
      </c>
      <c r="V29" s="16">
        <f aca="true" t="shared" si="13" ref="V29:V59">IF(N29&gt;50,20,IF(N29&lt;=50,"10"))</f>
        <v>20</v>
      </c>
      <c r="W29" s="26">
        <f t="shared" si="8"/>
        <v>90</v>
      </c>
      <c r="X29" s="28" t="s">
        <v>232</v>
      </c>
    </row>
    <row r="30" spans="1:24" ht="19.9" customHeight="1">
      <c r="A30" s="34">
        <v>25291</v>
      </c>
      <c r="B30" s="34" t="s">
        <v>126</v>
      </c>
      <c r="C30" s="35">
        <v>28014</v>
      </c>
      <c r="D30" s="36">
        <v>44068</v>
      </c>
      <c r="E30" s="37"/>
      <c r="F30" s="11">
        <v>2</v>
      </c>
      <c r="G30" s="13"/>
      <c r="H30" s="13"/>
      <c r="I30" s="13">
        <v>5</v>
      </c>
      <c r="J30" s="13"/>
      <c r="K30" s="13">
        <v>2</v>
      </c>
      <c r="L30" s="13">
        <v>2</v>
      </c>
      <c r="M30" s="13"/>
      <c r="N30" s="12">
        <f t="shared" si="12"/>
        <v>43</v>
      </c>
      <c r="O30" s="16">
        <f t="shared" si="1"/>
        <v>0</v>
      </c>
      <c r="P30" s="16">
        <f t="shared" si="10"/>
        <v>0</v>
      </c>
      <c r="Q30" s="16">
        <f t="shared" si="2"/>
        <v>40</v>
      </c>
      <c r="R30" s="16">
        <f t="shared" si="3"/>
        <v>0</v>
      </c>
      <c r="S30" s="16">
        <f t="shared" si="4"/>
        <v>10</v>
      </c>
      <c r="T30" s="16">
        <f t="shared" si="5"/>
        <v>20</v>
      </c>
      <c r="U30" s="16">
        <f t="shared" si="6"/>
        <v>0</v>
      </c>
      <c r="V30" s="16" t="str">
        <f t="shared" si="13"/>
        <v>10</v>
      </c>
      <c r="W30" s="26">
        <f t="shared" si="8"/>
        <v>80</v>
      </c>
      <c r="X30" s="28" t="s">
        <v>233</v>
      </c>
    </row>
    <row r="31" spans="1:24" ht="19.9" customHeight="1">
      <c r="A31" s="34">
        <v>25322</v>
      </c>
      <c r="B31" s="34" t="s">
        <v>115</v>
      </c>
      <c r="C31" s="35">
        <v>31622</v>
      </c>
      <c r="D31" s="36">
        <v>44068</v>
      </c>
      <c r="E31" s="37"/>
      <c r="F31" s="11">
        <v>2</v>
      </c>
      <c r="G31" s="13"/>
      <c r="H31" s="13"/>
      <c r="I31" s="13">
        <v>6</v>
      </c>
      <c r="J31" s="13"/>
      <c r="K31" s="13">
        <v>2</v>
      </c>
      <c r="L31" s="13"/>
      <c r="M31" s="13"/>
      <c r="N31" s="12">
        <f t="shared" si="12"/>
        <v>34</v>
      </c>
      <c r="O31" s="16">
        <f t="shared" si="1"/>
        <v>0</v>
      </c>
      <c r="P31" s="16">
        <f t="shared" si="10"/>
        <v>0</v>
      </c>
      <c r="Q31" s="16">
        <f t="shared" si="2"/>
        <v>50</v>
      </c>
      <c r="R31" s="16">
        <f t="shared" si="3"/>
        <v>0</v>
      </c>
      <c r="S31" s="16">
        <f t="shared" si="4"/>
        <v>10</v>
      </c>
      <c r="T31" s="16">
        <f t="shared" si="5"/>
        <v>0</v>
      </c>
      <c r="U31" s="16">
        <f t="shared" si="6"/>
        <v>0</v>
      </c>
      <c r="V31" s="16" t="str">
        <f t="shared" si="13"/>
        <v>10</v>
      </c>
      <c r="W31" s="26">
        <f t="shared" si="8"/>
        <v>70</v>
      </c>
      <c r="X31" s="28" t="s">
        <v>234</v>
      </c>
    </row>
    <row r="32" spans="1:24" ht="19.9" customHeight="1">
      <c r="A32" s="34">
        <v>25602</v>
      </c>
      <c r="B32" s="34" t="s">
        <v>182</v>
      </c>
      <c r="C32" s="35">
        <v>31747</v>
      </c>
      <c r="D32" s="36">
        <v>44068</v>
      </c>
      <c r="E32" s="37"/>
      <c r="F32" s="11">
        <v>1</v>
      </c>
      <c r="G32" s="13"/>
      <c r="H32" s="13"/>
      <c r="I32" s="13">
        <v>4</v>
      </c>
      <c r="J32" s="13"/>
      <c r="K32" s="13">
        <v>2</v>
      </c>
      <c r="L32" s="13"/>
      <c r="M32" s="13">
        <v>67</v>
      </c>
      <c r="N32" s="12">
        <f t="shared" si="12"/>
        <v>33</v>
      </c>
      <c r="O32" s="16">
        <f t="shared" si="1"/>
        <v>0</v>
      </c>
      <c r="P32" s="16">
        <f t="shared" si="10"/>
        <v>0</v>
      </c>
      <c r="Q32" s="16">
        <f t="shared" si="2"/>
        <v>30</v>
      </c>
      <c r="R32" s="16">
        <f t="shared" si="3"/>
        <v>0</v>
      </c>
      <c r="S32" s="16">
        <f t="shared" si="4"/>
        <v>10</v>
      </c>
      <c r="T32" s="16">
        <f t="shared" si="5"/>
        <v>0</v>
      </c>
      <c r="U32" s="16">
        <f t="shared" si="6"/>
        <v>15</v>
      </c>
      <c r="V32" s="16" t="str">
        <f t="shared" si="13"/>
        <v>10</v>
      </c>
      <c r="W32" s="26">
        <f t="shared" si="8"/>
        <v>65</v>
      </c>
      <c r="X32" s="28" t="s">
        <v>235</v>
      </c>
    </row>
    <row r="33" spans="1:24" ht="19.9" customHeight="1">
      <c r="A33" s="34">
        <v>25349</v>
      </c>
      <c r="B33" s="34" t="s">
        <v>120</v>
      </c>
      <c r="C33" s="35">
        <v>24715</v>
      </c>
      <c r="D33" s="36">
        <v>44068</v>
      </c>
      <c r="E33" s="37"/>
      <c r="F33" s="11">
        <v>2</v>
      </c>
      <c r="G33" s="13"/>
      <c r="H33" s="13"/>
      <c r="I33" s="13">
        <v>4</v>
      </c>
      <c r="J33" s="13"/>
      <c r="K33" s="13"/>
      <c r="L33" s="13"/>
      <c r="M33" s="13">
        <v>67</v>
      </c>
      <c r="N33" s="12">
        <f t="shared" si="12"/>
        <v>52</v>
      </c>
      <c r="O33" s="16">
        <f t="shared" si="1"/>
        <v>0</v>
      </c>
      <c r="P33" s="16">
        <f t="shared" si="10"/>
        <v>0</v>
      </c>
      <c r="Q33" s="16">
        <f t="shared" si="2"/>
        <v>30</v>
      </c>
      <c r="R33" s="16">
        <f t="shared" si="3"/>
        <v>0</v>
      </c>
      <c r="S33" s="16">
        <f t="shared" si="4"/>
        <v>0</v>
      </c>
      <c r="T33" s="16">
        <f t="shared" si="5"/>
        <v>0</v>
      </c>
      <c r="U33" s="16">
        <f t="shared" si="6"/>
        <v>15</v>
      </c>
      <c r="V33" s="16">
        <f t="shared" si="13"/>
        <v>20</v>
      </c>
      <c r="W33" s="26">
        <f t="shared" si="8"/>
        <v>65</v>
      </c>
      <c r="X33" s="28" t="s">
        <v>236</v>
      </c>
    </row>
    <row r="34" spans="1:24" ht="19.9" customHeight="1">
      <c r="A34" s="34">
        <v>25329</v>
      </c>
      <c r="B34" s="34" t="s">
        <v>117</v>
      </c>
      <c r="C34" s="35">
        <v>26371</v>
      </c>
      <c r="D34" s="36">
        <v>44068</v>
      </c>
      <c r="E34" s="37"/>
      <c r="F34" s="11">
        <v>2</v>
      </c>
      <c r="G34" s="13"/>
      <c r="H34" s="13"/>
      <c r="I34" s="13">
        <v>6</v>
      </c>
      <c r="J34" s="13"/>
      <c r="K34" s="13"/>
      <c r="L34" s="13"/>
      <c r="M34" s="13"/>
      <c r="N34" s="12">
        <f t="shared" si="12"/>
        <v>48</v>
      </c>
      <c r="O34" s="16">
        <f t="shared" si="1"/>
        <v>0</v>
      </c>
      <c r="P34" s="16">
        <f t="shared" si="10"/>
        <v>0</v>
      </c>
      <c r="Q34" s="16">
        <f t="shared" si="2"/>
        <v>50</v>
      </c>
      <c r="R34" s="16">
        <f t="shared" si="3"/>
        <v>0</v>
      </c>
      <c r="S34" s="16">
        <f t="shared" si="4"/>
        <v>0</v>
      </c>
      <c r="T34" s="16">
        <f t="shared" si="5"/>
        <v>0</v>
      </c>
      <c r="U34" s="16">
        <f t="shared" si="6"/>
        <v>0</v>
      </c>
      <c r="V34" s="16" t="str">
        <f t="shared" si="13"/>
        <v>10</v>
      </c>
      <c r="W34" s="26">
        <f t="shared" si="8"/>
        <v>60</v>
      </c>
      <c r="X34" s="28" t="s">
        <v>237</v>
      </c>
    </row>
    <row r="35" spans="1:24" ht="19.9" customHeight="1">
      <c r="A35" s="34">
        <v>25296</v>
      </c>
      <c r="B35" s="34"/>
      <c r="C35" s="35">
        <v>26035</v>
      </c>
      <c r="D35" s="36">
        <v>44068</v>
      </c>
      <c r="E35" s="37"/>
      <c r="F35" s="11">
        <v>1</v>
      </c>
      <c r="G35" s="13"/>
      <c r="H35" s="13"/>
      <c r="I35" s="13">
        <v>5</v>
      </c>
      <c r="J35" s="13"/>
      <c r="K35" s="13">
        <v>1</v>
      </c>
      <c r="L35" s="13"/>
      <c r="M35" s="13"/>
      <c r="N35" s="12">
        <v>39</v>
      </c>
      <c r="O35" s="16">
        <f t="shared" si="1"/>
        <v>0</v>
      </c>
      <c r="P35" s="16">
        <f t="shared" si="10"/>
        <v>0</v>
      </c>
      <c r="Q35" s="16">
        <f t="shared" si="2"/>
        <v>40</v>
      </c>
      <c r="R35" s="16">
        <f t="shared" si="3"/>
        <v>0</v>
      </c>
      <c r="S35" s="16">
        <f t="shared" si="4"/>
        <v>5</v>
      </c>
      <c r="T35" s="16">
        <f t="shared" si="5"/>
        <v>0</v>
      </c>
      <c r="U35" s="16">
        <f t="shared" si="6"/>
        <v>0</v>
      </c>
      <c r="V35" s="16" t="str">
        <f t="shared" si="13"/>
        <v>10</v>
      </c>
      <c r="W35" s="26">
        <f t="shared" si="8"/>
        <v>55</v>
      </c>
      <c r="X35" s="28" t="s">
        <v>238</v>
      </c>
    </row>
    <row r="36" spans="1:24" ht="19.9" customHeight="1">
      <c r="A36" s="34">
        <v>25060</v>
      </c>
      <c r="B36" s="34" t="s">
        <v>73</v>
      </c>
      <c r="C36" s="35">
        <v>24807</v>
      </c>
      <c r="D36" s="36">
        <v>44068</v>
      </c>
      <c r="E36" s="37"/>
      <c r="F36" s="11">
        <v>2</v>
      </c>
      <c r="G36" s="13"/>
      <c r="H36" s="13"/>
      <c r="I36" s="13">
        <v>4</v>
      </c>
      <c r="J36" s="13"/>
      <c r="K36" s="13">
        <v>1</v>
      </c>
      <c r="L36" s="13"/>
      <c r="M36" s="13"/>
      <c r="N36" s="12">
        <f>DATEDIF(C36,D36,"y")</f>
        <v>52</v>
      </c>
      <c r="O36" s="16">
        <f t="shared" si="1"/>
        <v>0</v>
      </c>
      <c r="P36" s="16">
        <f t="shared" si="10"/>
        <v>0</v>
      </c>
      <c r="Q36" s="16">
        <f t="shared" si="2"/>
        <v>30</v>
      </c>
      <c r="R36" s="16">
        <f t="shared" si="3"/>
        <v>0</v>
      </c>
      <c r="S36" s="16">
        <f t="shared" si="4"/>
        <v>5</v>
      </c>
      <c r="T36" s="16">
        <f t="shared" si="5"/>
        <v>0</v>
      </c>
      <c r="U36" s="16">
        <f t="shared" si="6"/>
        <v>0</v>
      </c>
      <c r="V36" s="16">
        <f t="shared" si="13"/>
        <v>20</v>
      </c>
      <c r="W36" s="26">
        <f t="shared" si="8"/>
        <v>55</v>
      </c>
      <c r="X36" s="28" t="s">
        <v>239</v>
      </c>
    </row>
    <row r="37" spans="1:24" ht="19.9" customHeight="1">
      <c r="A37" s="34">
        <v>25404</v>
      </c>
      <c r="B37" s="34" t="s">
        <v>154</v>
      </c>
      <c r="C37" s="35">
        <v>20763</v>
      </c>
      <c r="D37" s="36">
        <v>44068</v>
      </c>
      <c r="E37" s="37"/>
      <c r="F37" s="11">
        <v>1</v>
      </c>
      <c r="G37" s="13"/>
      <c r="H37" s="13"/>
      <c r="I37" s="13">
        <v>4</v>
      </c>
      <c r="J37" s="13"/>
      <c r="K37" s="13"/>
      <c r="L37" s="13"/>
      <c r="M37" s="13"/>
      <c r="N37" s="12">
        <f>DATEDIF(C37,D37,"y")</f>
        <v>63</v>
      </c>
      <c r="O37" s="16">
        <f t="shared" si="1"/>
        <v>0</v>
      </c>
      <c r="P37" s="16">
        <f t="shared" si="10"/>
        <v>0</v>
      </c>
      <c r="Q37" s="16">
        <f t="shared" si="2"/>
        <v>30</v>
      </c>
      <c r="R37" s="16">
        <f t="shared" si="3"/>
        <v>0</v>
      </c>
      <c r="S37" s="16">
        <f t="shared" si="4"/>
        <v>0</v>
      </c>
      <c r="T37" s="16">
        <f t="shared" si="5"/>
        <v>0</v>
      </c>
      <c r="U37" s="16">
        <f t="shared" si="6"/>
        <v>0</v>
      </c>
      <c r="V37" s="16">
        <f t="shared" si="13"/>
        <v>20</v>
      </c>
      <c r="W37" s="26">
        <f t="shared" si="8"/>
        <v>50</v>
      </c>
      <c r="X37" s="28" t="s">
        <v>240</v>
      </c>
    </row>
    <row r="38" spans="1:24" ht="19.9" customHeight="1">
      <c r="A38" s="34">
        <v>25346</v>
      </c>
      <c r="B38" s="34" t="s">
        <v>119</v>
      </c>
      <c r="C38" s="35">
        <v>22380</v>
      </c>
      <c r="D38" s="36">
        <v>44068</v>
      </c>
      <c r="E38" s="37"/>
      <c r="F38" s="11">
        <v>2</v>
      </c>
      <c r="G38" s="13"/>
      <c r="H38" s="13"/>
      <c r="I38" s="13">
        <v>4</v>
      </c>
      <c r="J38" s="13"/>
      <c r="K38" s="13"/>
      <c r="L38" s="13"/>
      <c r="M38" s="13"/>
      <c r="N38" s="12">
        <f>DATEDIF(C38,D38,"y")</f>
        <v>59</v>
      </c>
      <c r="O38" s="16">
        <f t="shared" si="1"/>
        <v>0</v>
      </c>
      <c r="P38" s="16">
        <f t="shared" si="10"/>
        <v>0</v>
      </c>
      <c r="Q38" s="16">
        <f t="shared" si="2"/>
        <v>30</v>
      </c>
      <c r="R38" s="16">
        <f t="shared" si="3"/>
        <v>0</v>
      </c>
      <c r="S38" s="16">
        <f t="shared" si="4"/>
        <v>0</v>
      </c>
      <c r="T38" s="16">
        <f t="shared" si="5"/>
        <v>0</v>
      </c>
      <c r="U38" s="16">
        <f t="shared" si="6"/>
        <v>0</v>
      </c>
      <c r="V38" s="16">
        <f t="shared" si="13"/>
        <v>20</v>
      </c>
      <c r="W38" s="26">
        <f t="shared" si="8"/>
        <v>50</v>
      </c>
      <c r="X38" s="28" t="s">
        <v>241</v>
      </c>
    </row>
    <row r="39" spans="1:24" ht="19.9" customHeight="1">
      <c r="A39" s="34">
        <v>25295</v>
      </c>
      <c r="B39" s="34" t="s">
        <v>196</v>
      </c>
      <c r="C39" s="35">
        <v>23464</v>
      </c>
      <c r="D39" s="36">
        <v>44068</v>
      </c>
      <c r="E39" s="37"/>
      <c r="F39" s="11">
        <v>1</v>
      </c>
      <c r="G39" s="13"/>
      <c r="H39" s="13"/>
      <c r="I39" s="13">
        <v>4</v>
      </c>
      <c r="J39" s="13"/>
      <c r="K39" s="13"/>
      <c r="L39" s="13"/>
      <c r="M39" s="13"/>
      <c r="N39" s="12">
        <f>DATEDIF(C39,D39,"y")</f>
        <v>56</v>
      </c>
      <c r="O39" s="16">
        <f t="shared" si="1"/>
        <v>0</v>
      </c>
      <c r="P39" s="16">
        <f t="shared" si="10"/>
        <v>0</v>
      </c>
      <c r="Q39" s="16">
        <f t="shared" si="2"/>
        <v>30</v>
      </c>
      <c r="R39" s="16">
        <f t="shared" si="3"/>
        <v>0</v>
      </c>
      <c r="S39" s="16">
        <f t="shared" si="4"/>
        <v>0</v>
      </c>
      <c r="T39" s="16">
        <f t="shared" si="5"/>
        <v>0</v>
      </c>
      <c r="U39" s="16">
        <f t="shared" si="6"/>
        <v>0</v>
      </c>
      <c r="V39" s="16">
        <f t="shared" si="13"/>
        <v>20</v>
      </c>
      <c r="W39" s="26">
        <f t="shared" si="8"/>
        <v>50</v>
      </c>
      <c r="X39" s="28" t="s">
        <v>242</v>
      </c>
    </row>
    <row r="40" spans="1:24" ht="19.9" customHeight="1">
      <c r="A40" s="40">
        <v>25289</v>
      </c>
      <c r="B40" s="40" t="s">
        <v>125</v>
      </c>
      <c r="C40" s="41">
        <v>30912</v>
      </c>
      <c r="D40" s="36">
        <v>44068</v>
      </c>
      <c r="E40" s="37"/>
      <c r="F40" s="11">
        <v>2</v>
      </c>
      <c r="G40" s="13"/>
      <c r="H40" s="13"/>
      <c r="I40" s="13"/>
      <c r="J40" s="13"/>
      <c r="K40" s="13">
        <v>2</v>
      </c>
      <c r="L40" s="13">
        <v>2</v>
      </c>
      <c r="M40" s="13"/>
      <c r="N40" s="12">
        <f>DATEDIF(C39,D40,"y")</f>
        <v>56</v>
      </c>
      <c r="O40" s="16">
        <f t="shared" si="1"/>
        <v>0</v>
      </c>
      <c r="P40" s="16">
        <f t="shared" si="10"/>
        <v>0</v>
      </c>
      <c r="Q40" s="16">
        <f t="shared" si="2"/>
        <v>0</v>
      </c>
      <c r="R40" s="16">
        <f t="shared" si="3"/>
        <v>0</v>
      </c>
      <c r="S40" s="16">
        <f t="shared" si="4"/>
        <v>10</v>
      </c>
      <c r="T40" s="16">
        <f t="shared" si="5"/>
        <v>20</v>
      </c>
      <c r="U40" s="16">
        <f t="shared" si="6"/>
        <v>0</v>
      </c>
      <c r="V40" s="16">
        <f t="shared" si="13"/>
        <v>20</v>
      </c>
      <c r="W40" s="26">
        <f t="shared" si="8"/>
        <v>50</v>
      </c>
      <c r="X40" s="28" t="s">
        <v>243</v>
      </c>
    </row>
    <row r="41" spans="1:24" ht="19.9" customHeight="1">
      <c r="A41" s="34">
        <v>25159</v>
      </c>
      <c r="B41" s="34" t="s">
        <v>83</v>
      </c>
      <c r="C41" s="35">
        <v>27239</v>
      </c>
      <c r="D41" s="36">
        <v>44068</v>
      </c>
      <c r="E41" s="37"/>
      <c r="F41" s="11">
        <v>2</v>
      </c>
      <c r="G41" s="13"/>
      <c r="H41" s="13"/>
      <c r="I41" s="13">
        <v>4</v>
      </c>
      <c r="J41" s="13"/>
      <c r="K41" s="13">
        <v>2</v>
      </c>
      <c r="L41" s="13"/>
      <c r="M41" s="13"/>
      <c r="N41" s="12">
        <f aca="true" t="shared" si="14" ref="N41:N59">DATEDIF(C41,D41,"y")</f>
        <v>46</v>
      </c>
      <c r="O41" s="16">
        <f aca="true" t="shared" si="15" ref="O41:O72">G41*17</f>
        <v>0</v>
      </c>
      <c r="P41" s="16">
        <f t="shared" si="10"/>
        <v>0</v>
      </c>
      <c r="Q41" s="16">
        <f aca="true" t="shared" si="16" ref="Q41:Q72">IF(I41=0,0,IF(I41=4,30,IF(I41=5,40,IF(I41=6,50,IF(I41=7,60,IF(I41=8,70,IF(I41=9,80,IF(I41=10,90))))))))</f>
        <v>30</v>
      </c>
      <c r="R41" s="16">
        <f aca="true" t="shared" si="17" ref="R41:R72">IF(J41=3,15,IF(J41=0,0))</f>
        <v>0</v>
      </c>
      <c r="S41" s="16">
        <f aca="true" t="shared" si="18" ref="S41:S72">IF(K41=0,0,IF(K41=1,5,IF(K41=2,10,IF(K41=3,20,IF(K41=4,30,IF(K41=5,40))))))</f>
        <v>10</v>
      </c>
      <c r="T41" s="16">
        <f aca="true" t="shared" si="19" ref="T41:T72">L41*10</f>
        <v>0</v>
      </c>
      <c r="U41" s="16">
        <f aca="true" t="shared" si="20" ref="U41:U72">IF(M41&lt;50,0,IF(M41&lt;=59,10,IF(M41&lt;=66,12,IF(M41&lt;=69,15,IF(M41&gt;=70,17)))))</f>
        <v>0</v>
      </c>
      <c r="V41" s="16" t="str">
        <f t="shared" si="13"/>
        <v>10</v>
      </c>
      <c r="W41" s="26">
        <f aca="true" t="shared" si="21" ref="W41:W72">O41+Q41+R41+S41+T41+U41+V41+P41</f>
        <v>50</v>
      </c>
      <c r="X41" s="28" t="s">
        <v>244</v>
      </c>
    </row>
    <row r="42" spans="1:24" ht="19.9" customHeight="1">
      <c r="A42" s="34">
        <v>25051</v>
      </c>
      <c r="B42" s="34" t="s">
        <v>70</v>
      </c>
      <c r="C42" s="35">
        <v>25059</v>
      </c>
      <c r="D42" s="36">
        <v>44068</v>
      </c>
      <c r="E42" s="37"/>
      <c r="F42" s="11">
        <v>1</v>
      </c>
      <c r="G42" s="13"/>
      <c r="H42" s="13"/>
      <c r="I42" s="13"/>
      <c r="J42" s="13"/>
      <c r="K42" s="13">
        <v>2</v>
      </c>
      <c r="L42" s="13">
        <v>2</v>
      </c>
      <c r="M42" s="13"/>
      <c r="N42" s="12">
        <f t="shared" si="14"/>
        <v>52</v>
      </c>
      <c r="O42" s="16">
        <f t="shared" si="15"/>
        <v>0</v>
      </c>
      <c r="P42" s="16">
        <f t="shared" si="10"/>
        <v>0</v>
      </c>
      <c r="Q42" s="16">
        <f t="shared" si="16"/>
        <v>0</v>
      </c>
      <c r="R42" s="16">
        <f t="shared" si="17"/>
        <v>0</v>
      </c>
      <c r="S42" s="16">
        <f t="shared" si="18"/>
        <v>10</v>
      </c>
      <c r="T42" s="16">
        <f t="shared" si="19"/>
        <v>20</v>
      </c>
      <c r="U42" s="16">
        <f t="shared" si="20"/>
        <v>0</v>
      </c>
      <c r="V42" s="16">
        <f t="shared" si="13"/>
        <v>20</v>
      </c>
      <c r="W42" s="26">
        <f t="shared" si="21"/>
        <v>50</v>
      </c>
      <c r="X42" s="28" t="s">
        <v>245</v>
      </c>
    </row>
    <row r="43" spans="1:24" ht="19.9" customHeight="1">
      <c r="A43" s="34">
        <v>24889</v>
      </c>
      <c r="B43" s="34" t="s">
        <v>40</v>
      </c>
      <c r="C43" s="35">
        <v>29979</v>
      </c>
      <c r="D43" s="36">
        <v>44068</v>
      </c>
      <c r="E43" s="37"/>
      <c r="F43" s="11">
        <v>2</v>
      </c>
      <c r="G43" s="13"/>
      <c r="H43" s="13"/>
      <c r="I43" s="13">
        <v>4</v>
      </c>
      <c r="J43" s="13"/>
      <c r="K43" s="13">
        <v>2</v>
      </c>
      <c r="L43" s="13"/>
      <c r="M43" s="13"/>
      <c r="N43" s="12">
        <f t="shared" si="14"/>
        <v>38</v>
      </c>
      <c r="O43" s="16">
        <f t="shared" si="15"/>
        <v>0</v>
      </c>
      <c r="P43" s="16">
        <f t="shared" si="10"/>
        <v>0</v>
      </c>
      <c r="Q43" s="16">
        <f t="shared" si="16"/>
        <v>30</v>
      </c>
      <c r="R43" s="16">
        <f t="shared" si="17"/>
        <v>0</v>
      </c>
      <c r="S43" s="16">
        <f t="shared" si="18"/>
        <v>10</v>
      </c>
      <c r="T43" s="16">
        <f t="shared" si="19"/>
        <v>0</v>
      </c>
      <c r="U43" s="16">
        <f t="shared" si="20"/>
        <v>0</v>
      </c>
      <c r="V43" s="16" t="str">
        <f t="shared" si="13"/>
        <v>10</v>
      </c>
      <c r="W43" s="26">
        <f t="shared" si="21"/>
        <v>50</v>
      </c>
      <c r="X43" s="28" t="s">
        <v>246</v>
      </c>
    </row>
    <row r="44" spans="1:24" ht="19.9" customHeight="1">
      <c r="A44" s="34">
        <v>25490</v>
      </c>
      <c r="B44" s="34" t="s">
        <v>157</v>
      </c>
      <c r="C44" s="35">
        <v>26937</v>
      </c>
      <c r="D44" s="36">
        <v>44068</v>
      </c>
      <c r="E44" s="37"/>
      <c r="F44" s="11">
        <v>2</v>
      </c>
      <c r="G44" s="13"/>
      <c r="H44" s="13"/>
      <c r="I44" s="13">
        <v>4</v>
      </c>
      <c r="J44" s="13"/>
      <c r="K44" s="13">
        <v>1</v>
      </c>
      <c r="L44" s="13"/>
      <c r="M44" s="13"/>
      <c r="N44" s="12">
        <f t="shared" si="14"/>
        <v>46</v>
      </c>
      <c r="O44" s="16">
        <f t="shared" si="15"/>
        <v>0</v>
      </c>
      <c r="P44" s="16">
        <f t="shared" si="10"/>
        <v>0</v>
      </c>
      <c r="Q44" s="16">
        <f t="shared" si="16"/>
        <v>30</v>
      </c>
      <c r="R44" s="16">
        <f t="shared" si="17"/>
        <v>0</v>
      </c>
      <c r="S44" s="16">
        <f t="shared" si="18"/>
        <v>5</v>
      </c>
      <c r="T44" s="16">
        <f t="shared" si="19"/>
        <v>0</v>
      </c>
      <c r="U44" s="16">
        <f t="shared" si="20"/>
        <v>0</v>
      </c>
      <c r="V44" s="16" t="str">
        <f t="shared" si="13"/>
        <v>10</v>
      </c>
      <c r="W44" s="26">
        <f t="shared" si="21"/>
        <v>45</v>
      </c>
      <c r="X44" s="28" t="s">
        <v>247</v>
      </c>
    </row>
    <row r="45" spans="1:24" ht="19.9" customHeight="1">
      <c r="A45" s="34">
        <v>25394</v>
      </c>
      <c r="B45" s="34" t="s">
        <v>149</v>
      </c>
      <c r="C45" s="35">
        <v>28034</v>
      </c>
      <c r="D45" s="36">
        <v>44068</v>
      </c>
      <c r="E45" s="37"/>
      <c r="F45" s="11">
        <v>2</v>
      </c>
      <c r="G45" s="13"/>
      <c r="H45" s="13"/>
      <c r="I45" s="13"/>
      <c r="J45" s="13">
        <v>3</v>
      </c>
      <c r="K45" s="13">
        <v>3</v>
      </c>
      <c r="L45" s="13"/>
      <c r="M45" s="13"/>
      <c r="N45" s="12">
        <f t="shared" si="14"/>
        <v>43</v>
      </c>
      <c r="O45" s="16">
        <f t="shared" si="15"/>
        <v>0</v>
      </c>
      <c r="P45" s="16">
        <f t="shared" si="10"/>
        <v>0</v>
      </c>
      <c r="Q45" s="16">
        <f t="shared" si="16"/>
        <v>0</v>
      </c>
      <c r="R45" s="16">
        <f t="shared" si="17"/>
        <v>15</v>
      </c>
      <c r="S45" s="16">
        <f t="shared" si="18"/>
        <v>20</v>
      </c>
      <c r="T45" s="16">
        <f t="shared" si="19"/>
        <v>0</v>
      </c>
      <c r="U45" s="16">
        <f t="shared" si="20"/>
        <v>0</v>
      </c>
      <c r="V45" s="16" t="str">
        <f t="shared" si="13"/>
        <v>10</v>
      </c>
      <c r="W45" s="26">
        <f t="shared" si="21"/>
        <v>45</v>
      </c>
      <c r="X45" s="28" t="s">
        <v>248</v>
      </c>
    </row>
    <row r="46" spans="1:24" ht="19.9" customHeight="1">
      <c r="A46" s="34">
        <v>25361</v>
      </c>
      <c r="B46" s="34" t="s">
        <v>139</v>
      </c>
      <c r="C46" s="35">
        <v>30883</v>
      </c>
      <c r="D46" s="36">
        <v>44068</v>
      </c>
      <c r="E46" s="37"/>
      <c r="F46" s="11">
        <v>2</v>
      </c>
      <c r="G46" s="13"/>
      <c r="H46" s="13"/>
      <c r="I46" s="13"/>
      <c r="J46" s="13">
        <v>3</v>
      </c>
      <c r="K46" s="13">
        <v>3</v>
      </c>
      <c r="L46" s="13"/>
      <c r="M46" s="13"/>
      <c r="N46" s="12">
        <f t="shared" si="14"/>
        <v>36</v>
      </c>
      <c r="O46" s="16">
        <f t="shared" si="15"/>
        <v>0</v>
      </c>
      <c r="P46" s="16">
        <f t="shared" si="10"/>
        <v>0</v>
      </c>
      <c r="Q46" s="16">
        <f t="shared" si="16"/>
        <v>0</v>
      </c>
      <c r="R46" s="16">
        <f t="shared" si="17"/>
        <v>15</v>
      </c>
      <c r="S46" s="16">
        <f t="shared" si="18"/>
        <v>20</v>
      </c>
      <c r="T46" s="16">
        <f t="shared" si="19"/>
        <v>0</v>
      </c>
      <c r="U46" s="16">
        <f t="shared" si="20"/>
        <v>0</v>
      </c>
      <c r="V46" s="16" t="str">
        <f t="shared" si="13"/>
        <v>10</v>
      </c>
      <c r="W46" s="26">
        <f t="shared" si="21"/>
        <v>45</v>
      </c>
      <c r="X46" s="28" t="s">
        <v>249</v>
      </c>
    </row>
    <row r="47" spans="1:24" ht="19.9" customHeight="1">
      <c r="A47" s="34">
        <v>25345</v>
      </c>
      <c r="B47" s="34" t="s">
        <v>134</v>
      </c>
      <c r="C47" s="35">
        <v>27613</v>
      </c>
      <c r="D47" s="36">
        <v>44068</v>
      </c>
      <c r="E47" s="37"/>
      <c r="F47" s="11">
        <v>1</v>
      </c>
      <c r="G47" s="13"/>
      <c r="H47" s="13"/>
      <c r="I47" s="13"/>
      <c r="J47" s="13">
        <v>3</v>
      </c>
      <c r="K47" s="13">
        <v>3</v>
      </c>
      <c r="L47" s="13"/>
      <c r="M47" s="13"/>
      <c r="N47" s="12">
        <f t="shared" si="14"/>
        <v>45</v>
      </c>
      <c r="O47" s="16">
        <f t="shared" si="15"/>
        <v>0</v>
      </c>
      <c r="P47" s="16">
        <f t="shared" si="10"/>
        <v>0</v>
      </c>
      <c r="Q47" s="16">
        <f t="shared" si="16"/>
        <v>0</v>
      </c>
      <c r="R47" s="16">
        <f t="shared" si="17"/>
        <v>15</v>
      </c>
      <c r="S47" s="16">
        <f t="shared" si="18"/>
        <v>20</v>
      </c>
      <c r="T47" s="16">
        <f t="shared" si="19"/>
        <v>0</v>
      </c>
      <c r="U47" s="16">
        <f t="shared" si="20"/>
        <v>0</v>
      </c>
      <c r="V47" s="16" t="str">
        <f t="shared" si="13"/>
        <v>10</v>
      </c>
      <c r="W47" s="26">
        <f t="shared" si="21"/>
        <v>45</v>
      </c>
      <c r="X47" s="28" t="s">
        <v>250</v>
      </c>
    </row>
    <row r="48" spans="1:24" ht="19.9" customHeight="1">
      <c r="A48" s="34">
        <v>25279</v>
      </c>
      <c r="B48" s="34" t="s">
        <v>107</v>
      </c>
      <c r="C48" s="35">
        <v>32368</v>
      </c>
      <c r="D48" s="36">
        <v>44068</v>
      </c>
      <c r="E48" s="37"/>
      <c r="F48" s="11">
        <v>2</v>
      </c>
      <c r="G48" s="13"/>
      <c r="H48" s="13"/>
      <c r="I48" s="13">
        <v>4</v>
      </c>
      <c r="J48" s="13"/>
      <c r="K48" s="13">
        <v>1</v>
      </c>
      <c r="L48" s="13"/>
      <c r="M48" s="13"/>
      <c r="N48" s="12">
        <f t="shared" si="14"/>
        <v>32</v>
      </c>
      <c r="O48" s="16">
        <f t="shared" si="15"/>
        <v>0</v>
      </c>
      <c r="P48" s="16">
        <f t="shared" si="10"/>
        <v>0</v>
      </c>
      <c r="Q48" s="16">
        <f t="shared" si="16"/>
        <v>30</v>
      </c>
      <c r="R48" s="16">
        <f t="shared" si="17"/>
        <v>0</v>
      </c>
      <c r="S48" s="16">
        <f t="shared" si="18"/>
        <v>5</v>
      </c>
      <c r="T48" s="16">
        <f t="shared" si="19"/>
        <v>0</v>
      </c>
      <c r="U48" s="16">
        <f t="shared" si="20"/>
        <v>0</v>
      </c>
      <c r="V48" s="16" t="str">
        <f t="shared" si="13"/>
        <v>10</v>
      </c>
      <c r="W48" s="26">
        <f t="shared" si="21"/>
        <v>45</v>
      </c>
      <c r="X48" s="28" t="s">
        <v>251</v>
      </c>
    </row>
    <row r="49" spans="1:24" ht="19.9" customHeight="1">
      <c r="A49" s="34">
        <v>25107</v>
      </c>
      <c r="B49" s="34" t="s">
        <v>76</v>
      </c>
      <c r="C49" s="35">
        <v>27124</v>
      </c>
      <c r="D49" s="36">
        <v>44068</v>
      </c>
      <c r="E49" s="37"/>
      <c r="F49" s="11">
        <v>2</v>
      </c>
      <c r="G49" s="13"/>
      <c r="H49" s="13"/>
      <c r="I49" s="13">
        <v>4</v>
      </c>
      <c r="J49" s="13"/>
      <c r="K49" s="13">
        <v>1</v>
      </c>
      <c r="L49" s="13"/>
      <c r="M49" s="13"/>
      <c r="N49" s="12">
        <f t="shared" si="14"/>
        <v>46</v>
      </c>
      <c r="O49" s="16">
        <f t="shared" si="15"/>
        <v>0</v>
      </c>
      <c r="P49" s="16">
        <f t="shared" si="10"/>
        <v>0</v>
      </c>
      <c r="Q49" s="16">
        <f t="shared" si="16"/>
        <v>30</v>
      </c>
      <c r="R49" s="16">
        <f t="shared" si="17"/>
        <v>0</v>
      </c>
      <c r="S49" s="16">
        <f t="shared" si="18"/>
        <v>5</v>
      </c>
      <c r="T49" s="16">
        <f t="shared" si="19"/>
        <v>0</v>
      </c>
      <c r="U49" s="16">
        <f t="shared" si="20"/>
        <v>0</v>
      </c>
      <c r="V49" s="16" t="str">
        <f t="shared" si="13"/>
        <v>10</v>
      </c>
      <c r="W49" s="26">
        <f t="shared" si="21"/>
        <v>45</v>
      </c>
      <c r="X49" s="28" t="s">
        <v>252</v>
      </c>
    </row>
    <row r="50" spans="1:24" ht="19.9" customHeight="1">
      <c r="A50" s="34">
        <v>25053</v>
      </c>
      <c r="B50" s="34" t="s">
        <v>71</v>
      </c>
      <c r="C50" s="35">
        <v>34670</v>
      </c>
      <c r="D50" s="36">
        <v>44068</v>
      </c>
      <c r="E50" s="37"/>
      <c r="F50" s="11">
        <v>2</v>
      </c>
      <c r="G50" s="13"/>
      <c r="H50" s="13"/>
      <c r="I50" s="13">
        <v>4</v>
      </c>
      <c r="J50" s="13"/>
      <c r="K50" s="13">
        <v>1</v>
      </c>
      <c r="L50" s="13"/>
      <c r="M50" s="13"/>
      <c r="N50" s="12">
        <f t="shared" si="14"/>
        <v>25</v>
      </c>
      <c r="O50" s="16">
        <f t="shared" si="15"/>
        <v>0</v>
      </c>
      <c r="P50" s="16">
        <f t="shared" si="10"/>
        <v>0</v>
      </c>
      <c r="Q50" s="16">
        <f t="shared" si="16"/>
        <v>30</v>
      </c>
      <c r="R50" s="16">
        <f t="shared" si="17"/>
        <v>0</v>
      </c>
      <c r="S50" s="16">
        <f t="shared" si="18"/>
        <v>5</v>
      </c>
      <c r="T50" s="16">
        <f t="shared" si="19"/>
        <v>0</v>
      </c>
      <c r="U50" s="16">
        <f t="shared" si="20"/>
        <v>0</v>
      </c>
      <c r="V50" s="16" t="str">
        <f t="shared" si="13"/>
        <v>10</v>
      </c>
      <c r="W50" s="26">
        <f t="shared" si="21"/>
        <v>45</v>
      </c>
      <c r="X50" s="28" t="s">
        <v>253</v>
      </c>
    </row>
    <row r="51" spans="1:24" ht="19.9" customHeight="1">
      <c r="A51" s="34">
        <v>24911</v>
      </c>
      <c r="B51" s="34" t="s">
        <v>43</v>
      </c>
      <c r="C51" s="35">
        <v>28637</v>
      </c>
      <c r="D51" s="36">
        <v>44068</v>
      </c>
      <c r="E51" s="37"/>
      <c r="F51" s="11">
        <v>2</v>
      </c>
      <c r="G51" s="13"/>
      <c r="H51" s="13"/>
      <c r="I51" s="13"/>
      <c r="J51" s="13">
        <v>3</v>
      </c>
      <c r="K51" s="13">
        <v>3</v>
      </c>
      <c r="L51" s="13"/>
      <c r="M51" s="13"/>
      <c r="N51" s="12">
        <f t="shared" si="14"/>
        <v>42</v>
      </c>
      <c r="O51" s="16">
        <f t="shared" si="15"/>
        <v>0</v>
      </c>
      <c r="P51" s="16">
        <f t="shared" si="10"/>
        <v>0</v>
      </c>
      <c r="Q51" s="16">
        <f t="shared" si="16"/>
        <v>0</v>
      </c>
      <c r="R51" s="16">
        <f t="shared" si="17"/>
        <v>15</v>
      </c>
      <c r="S51" s="16">
        <f t="shared" si="18"/>
        <v>20</v>
      </c>
      <c r="T51" s="16">
        <f t="shared" si="19"/>
        <v>0</v>
      </c>
      <c r="U51" s="16">
        <f t="shared" si="20"/>
        <v>0</v>
      </c>
      <c r="V51" s="16" t="str">
        <f t="shared" si="13"/>
        <v>10</v>
      </c>
      <c r="W51" s="26">
        <f t="shared" si="21"/>
        <v>45</v>
      </c>
      <c r="X51" s="28" t="s">
        <v>254</v>
      </c>
    </row>
    <row r="52" spans="1:24" ht="19.9" customHeight="1">
      <c r="A52" s="34">
        <v>25540</v>
      </c>
      <c r="B52" s="34" t="s">
        <v>177</v>
      </c>
      <c r="C52" s="35">
        <v>32677</v>
      </c>
      <c r="D52" s="36">
        <v>44068</v>
      </c>
      <c r="E52" s="37"/>
      <c r="F52" s="11">
        <v>2</v>
      </c>
      <c r="G52" s="13"/>
      <c r="H52" s="13"/>
      <c r="I52" s="13">
        <v>4</v>
      </c>
      <c r="J52" s="13"/>
      <c r="K52" s="13"/>
      <c r="L52" s="13"/>
      <c r="M52" s="13"/>
      <c r="N52" s="12">
        <f t="shared" si="14"/>
        <v>31</v>
      </c>
      <c r="O52" s="16">
        <f t="shared" si="15"/>
        <v>0</v>
      </c>
      <c r="P52" s="16">
        <f t="shared" si="10"/>
        <v>0</v>
      </c>
      <c r="Q52" s="16">
        <f t="shared" si="16"/>
        <v>30</v>
      </c>
      <c r="R52" s="16">
        <f t="shared" si="17"/>
        <v>0</v>
      </c>
      <c r="S52" s="16">
        <f t="shared" si="18"/>
        <v>0</v>
      </c>
      <c r="T52" s="16">
        <f t="shared" si="19"/>
        <v>0</v>
      </c>
      <c r="U52" s="16">
        <f t="shared" si="20"/>
        <v>0</v>
      </c>
      <c r="V52" s="16" t="str">
        <f t="shared" si="13"/>
        <v>10</v>
      </c>
      <c r="W52" s="26">
        <f t="shared" si="21"/>
        <v>40</v>
      </c>
      <c r="X52" s="28" t="s">
        <v>255</v>
      </c>
    </row>
    <row r="53" spans="1:24" ht="19.9" customHeight="1">
      <c r="A53" s="34">
        <v>25529</v>
      </c>
      <c r="B53" s="34" t="s">
        <v>215</v>
      </c>
      <c r="C53" s="35">
        <v>31469</v>
      </c>
      <c r="D53" s="36">
        <v>44068</v>
      </c>
      <c r="E53" s="37"/>
      <c r="F53" s="11">
        <v>1</v>
      </c>
      <c r="G53" s="13"/>
      <c r="H53" s="13"/>
      <c r="I53" s="13"/>
      <c r="J53" s="13"/>
      <c r="K53" s="13">
        <v>2</v>
      </c>
      <c r="L53" s="13">
        <v>2</v>
      </c>
      <c r="M53" s="13"/>
      <c r="N53" s="13">
        <f t="shared" si="14"/>
        <v>34</v>
      </c>
      <c r="O53" s="22">
        <f t="shared" si="15"/>
        <v>0</v>
      </c>
      <c r="P53" s="22">
        <f t="shared" si="10"/>
        <v>0</v>
      </c>
      <c r="Q53" s="22">
        <f t="shared" si="16"/>
        <v>0</v>
      </c>
      <c r="R53" s="22">
        <f t="shared" si="17"/>
        <v>0</v>
      </c>
      <c r="S53" s="22">
        <f t="shared" si="18"/>
        <v>10</v>
      </c>
      <c r="T53" s="22">
        <f t="shared" si="19"/>
        <v>20</v>
      </c>
      <c r="U53" s="22">
        <f t="shared" si="20"/>
        <v>0</v>
      </c>
      <c r="V53" s="22" t="str">
        <f t="shared" si="13"/>
        <v>10</v>
      </c>
      <c r="W53" s="26">
        <f t="shared" si="21"/>
        <v>40</v>
      </c>
      <c r="X53" s="28" t="s">
        <v>256</v>
      </c>
    </row>
    <row r="54" spans="1:24" ht="19.9" customHeight="1">
      <c r="A54" s="34">
        <v>25489</v>
      </c>
      <c r="B54" s="34" t="s">
        <v>164</v>
      </c>
      <c r="C54" s="35">
        <v>28011</v>
      </c>
      <c r="D54" s="36">
        <v>44068</v>
      </c>
      <c r="E54" s="37"/>
      <c r="F54" s="11">
        <v>2</v>
      </c>
      <c r="G54" s="13"/>
      <c r="H54" s="13"/>
      <c r="I54" s="13">
        <v>4</v>
      </c>
      <c r="J54" s="13"/>
      <c r="K54" s="13"/>
      <c r="L54" s="13"/>
      <c r="M54" s="13"/>
      <c r="N54" s="12">
        <f t="shared" si="14"/>
        <v>43</v>
      </c>
      <c r="O54" s="16">
        <f t="shared" si="15"/>
        <v>0</v>
      </c>
      <c r="P54" s="16">
        <f aca="true" t="shared" si="22" ref="P54:P85">IF(H54&lt;=17,H54*G54,IF(H54&gt;17,17*G54))</f>
        <v>0</v>
      </c>
      <c r="Q54" s="16">
        <f t="shared" si="16"/>
        <v>30</v>
      </c>
      <c r="R54" s="16">
        <f t="shared" si="17"/>
        <v>0</v>
      </c>
      <c r="S54" s="16">
        <f t="shared" si="18"/>
        <v>0</v>
      </c>
      <c r="T54" s="16">
        <f t="shared" si="19"/>
        <v>0</v>
      </c>
      <c r="U54" s="16">
        <f t="shared" si="20"/>
        <v>0</v>
      </c>
      <c r="V54" s="16" t="str">
        <f t="shared" si="13"/>
        <v>10</v>
      </c>
      <c r="W54" s="26">
        <f t="shared" si="21"/>
        <v>40</v>
      </c>
      <c r="X54" s="28" t="s">
        <v>257</v>
      </c>
    </row>
    <row r="55" spans="1:24" ht="19.9" customHeight="1">
      <c r="A55" s="34">
        <v>25474</v>
      </c>
      <c r="B55" s="34" t="s">
        <v>166</v>
      </c>
      <c r="C55" s="35">
        <v>26008</v>
      </c>
      <c r="D55" s="36">
        <v>44068</v>
      </c>
      <c r="E55" s="37"/>
      <c r="F55" s="11">
        <v>2</v>
      </c>
      <c r="G55" s="13"/>
      <c r="H55" s="13"/>
      <c r="I55" s="13">
        <v>4</v>
      </c>
      <c r="J55" s="13"/>
      <c r="K55" s="13"/>
      <c r="L55" s="13"/>
      <c r="M55" s="13"/>
      <c r="N55" s="12">
        <f t="shared" si="14"/>
        <v>49</v>
      </c>
      <c r="O55" s="16">
        <f t="shared" si="15"/>
        <v>0</v>
      </c>
      <c r="P55" s="16">
        <f t="shared" si="22"/>
        <v>0</v>
      </c>
      <c r="Q55" s="16">
        <f t="shared" si="16"/>
        <v>30</v>
      </c>
      <c r="R55" s="16">
        <f t="shared" si="17"/>
        <v>0</v>
      </c>
      <c r="S55" s="16">
        <f t="shared" si="18"/>
        <v>0</v>
      </c>
      <c r="T55" s="16">
        <f t="shared" si="19"/>
        <v>0</v>
      </c>
      <c r="U55" s="16">
        <f t="shared" si="20"/>
        <v>0</v>
      </c>
      <c r="V55" s="16" t="str">
        <f t="shared" si="13"/>
        <v>10</v>
      </c>
      <c r="W55" s="26">
        <f t="shared" si="21"/>
        <v>40</v>
      </c>
      <c r="X55" s="28" t="s">
        <v>258</v>
      </c>
    </row>
    <row r="56" spans="1:24" ht="19.9" customHeight="1">
      <c r="A56" s="34">
        <v>25449</v>
      </c>
      <c r="B56" s="34" t="s">
        <v>175</v>
      </c>
      <c r="C56" s="35">
        <v>24156</v>
      </c>
      <c r="D56" s="36">
        <v>44068</v>
      </c>
      <c r="E56" s="37"/>
      <c r="F56" s="11">
        <v>2</v>
      </c>
      <c r="G56" s="13"/>
      <c r="H56" s="13"/>
      <c r="I56" s="13"/>
      <c r="J56" s="13">
        <v>3</v>
      </c>
      <c r="K56" s="13">
        <v>1</v>
      </c>
      <c r="L56" s="13"/>
      <c r="M56" s="13"/>
      <c r="N56" s="12">
        <f t="shared" si="14"/>
        <v>54</v>
      </c>
      <c r="O56" s="16">
        <f t="shared" si="15"/>
        <v>0</v>
      </c>
      <c r="P56" s="16">
        <f t="shared" si="22"/>
        <v>0</v>
      </c>
      <c r="Q56" s="16">
        <f t="shared" si="16"/>
        <v>0</v>
      </c>
      <c r="R56" s="16">
        <f t="shared" si="17"/>
        <v>15</v>
      </c>
      <c r="S56" s="16">
        <f t="shared" si="18"/>
        <v>5</v>
      </c>
      <c r="T56" s="16">
        <f t="shared" si="19"/>
        <v>0</v>
      </c>
      <c r="U56" s="16">
        <f t="shared" si="20"/>
        <v>0</v>
      </c>
      <c r="V56" s="16">
        <f t="shared" si="13"/>
        <v>20</v>
      </c>
      <c r="W56" s="26">
        <f t="shared" si="21"/>
        <v>40</v>
      </c>
      <c r="X56" s="28" t="s">
        <v>259</v>
      </c>
    </row>
    <row r="57" spans="1:24" ht="19.9" customHeight="1">
      <c r="A57" s="34">
        <v>25348</v>
      </c>
      <c r="B57" s="34" t="s">
        <v>193</v>
      </c>
      <c r="C57" s="35">
        <v>28093</v>
      </c>
      <c r="D57" s="36">
        <v>44068</v>
      </c>
      <c r="E57" s="37"/>
      <c r="F57" s="11">
        <v>1</v>
      </c>
      <c r="G57" s="13"/>
      <c r="H57" s="13"/>
      <c r="I57" s="13"/>
      <c r="J57" s="13"/>
      <c r="K57" s="13">
        <v>4</v>
      </c>
      <c r="L57" s="13"/>
      <c r="M57" s="13"/>
      <c r="N57" s="12">
        <f t="shared" si="14"/>
        <v>43</v>
      </c>
      <c r="O57" s="16">
        <f t="shared" si="15"/>
        <v>0</v>
      </c>
      <c r="P57" s="16">
        <f t="shared" si="22"/>
        <v>0</v>
      </c>
      <c r="Q57" s="16">
        <f t="shared" si="16"/>
        <v>0</v>
      </c>
      <c r="R57" s="16">
        <f t="shared" si="17"/>
        <v>0</v>
      </c>
      <c r="S57" s="16">
        <f t="shared" si="18"/>
        <v>30</v>
      </c>
      <c r="T57" s="16">
        <f t="shared" si="19"/>
        <v>0</v>
      </c>
      <c r="U57" s="16">
        <f t="shared" si="20"/>
        <v>0</v>
      </c>
      <c r="V57" s="16" t="str">
        <f t="shared" si="13"/>
        <v>10</v>
      </c>
      <c r="W57" s="26">
        <f t="shared" si="21"/>
        <v>40</v>
      </c>
      <c r="X57" s="28" t="s">
        <v>260</v>
      </c>
    </row>
    <row r="58" spans="1:24" ht="19.9" customHeight="1">
      <c r="A58" s="34">
        <v>25173</v>
      </c>
      <c r="B58" s="34" t="s">
        <v>85</v>
      </c>
      <c r="C58" s="35">
        <v>24113</v>
      </c>
      <c r="D58" s="36">
        <v>44068</v>
      </c>
      <c r="E58" s="37"/>
      <c r="F58" s="11">
        <v>1</v>
      </c>
      <c r="G58" s="13"/>
      <c r="H58" s="13"/>
      <c r="I58" s="13"/>
      <c r="J58" s="13"/>
      <c r="K58" s="13"/>
      <c r="L58" s="13">
        <v>2</v>
      </c>
      <c r="M58" s="13"/>
      <c r="N58" s="12">
        <f t="shared" si="14"/>
        <v>54</v>
      </c>
      <c r="O58" s="16">
        <f t="shared" si="15"/>
        <v>0</v>
      </c>
      <c r="P58" s="16">
        <f t="shared" si="22"/>
        <v>0</v>
      </c>
      <c r="Q58" s="16">
        <f t="shared" si="16"/>
        <v>0</v>
      </c>
      <c r="R58" s="16">
        <f t="shared" si="17"/>
        <v>0</v>
      </c>
      <c r="S58" s="16">
        <f t="shared" si="18"/>
        <v>0</v>
      </c>
      <c r="T58" s="16">
        <f t="shared" si="19"/>
        <v>20</v>
      </c>
      <c r="U58" s="16">
        <f t="shared" si="20"/>
        <v>0</v>
      </c>
      <c r="V58" s="16">
        <f t="shared" si="13"/>
        <v>20</v>
      </c>
      <c r="W58" s="26">
        <f t="shared" si="21"/>
        <v>40</v>
      </c>
      <c r="X58" s="28" t="s">
        <v>261</v>
      </c>
    </row>
    <row r="59" spans="1:24" ht="19.9" customHeight="1">
      <c r="A59" s="34">
        <v>25037</v>
      </c>
      <c r="B59" s="34" t="s">
        <v>69</v>
      </c>
      <c r="C59" s="35">
        <v>25996</v>
      </c>
      <c r="D59" s="36">
        <v>44068</v>
      </c>
      <c r="E59" s="37"/>
      <c r="F59" s="11">
        <v>2</v>
      </c>
      <c r="G59" s="13"/>
      <c r="H59" s="13"/>
      <c r="I59" s="13">
        <v>4</v>
      </c>
      <c r="J59" s="13"/>
      <c r="K59" s="13"/>
      <c r="L59" s="13"/>
      <c r="M59" s="13"/>
      <c r="N59" s="12">
        <f t="shared" si="14"/>
        <v>49</v>
      </c>
      <c r="O59" s="16">
        <f t="shared" si="15"/>
        <v>0</v>
      </c>
      <c r="P59" s="16">
        <f t="shared" si="22"/>
        <v>0</v>
      </c>
      <c r="Q59" s="16">
        <f t="shared" si="16"/>
        <v>30</v>
      </c>
      <c r="R59" s="16">
        <f t="shared" si="17"/>
        <v>0</v>
      </c>
      <c r="S59" s="16">
        <f t="shared" si="18"/>
        <v>0</v>
      </c>
      <c r="T59" s="16">
        <f t="shared" si="19"/>
        <v>0</v>
      </c>
      <c r="U59" s="16">
        <f t="shared" si="20"/>
        <v>0</v>
      </c>
      <c r="V59" s="16" t="str">
        <f t="shared" si="13"/>
        <v>10</v>
      </c>
      <c r="W59" s="26">
        <f t="shared" si="21"/>
        <v>40</v>
      </c>
      <c r="X59" s="28" t="s">
        <v>262</v>
      </c>
    </row>
    <row r="60" spans="1:24" ht="19.9" customHeight="1">
      <c r="A60" s="34">
        <v>24870</v>
      </c>
      <c r="B60" s="38" t="s">
        <v>36</v>
      </c>
      <c r="C60" s="35">
        <v>27132</v>
      </c>
      <c r="D60" s="36">
        <v>44068</v>
      </c>
      <c r="E60" s="42">
        <f>DATEDIF(C60,D60,"y")</f>
        <v>46</v>
      </c>
      <c r="F60" s="13">
        <v>2</v>
      </c>
      <c r="G60" s="11"/>
      <c r="H60" s="11"/>
      <c r="I60" s="11">
        <v>4</v>
      </c>
      <c r="J60" s="11"/>
      <c r="K60" s="11"/>
      <c r="L60" s="11"/>
      <c r="M60" s="11"/>
      <c r="N60" s="12">
        <v>49</v>
      </c>
      <c r="O60" s="16">
        <f t="shared" si="15"/>
        <v>0</v>
      </c>
      <c r="P60" s="16">
        <f t="shared" si="22"/>
        <v>0</v>
      </c>
      <c r="Q60" s="16">
        <f t="shared" si="16"/>
        <v>30</v>
      </c>
      <c r="R60" s="16">
        <f t="shared" si="17"/>
        <v>0</v>
      </c>
      <c r="S60" s="16">
        <f t="shared" si="18"/>
        <v>0</v>
      </c>
      <c r="T60" s="16">
        <f t="shared" si="19"/>
        <v>0</v>
      </c>
      <c r="U60" s="16">
        <f t="shared" si="20"/>
        <v>0</v>
      </c>
      <c r="V60" s="16" t="str">
        <f aca="true" t="shared" si="23" ref="V60:V91">IF(N60&gt;50,20,IF(N60&lt;=50,"10"))</f>
        <v>10</v>
      </c>
      <c r="W60" s="26">
        <f t="shared" si="21"/>
        <v>40</v>
      </c>
      <c r="X60" s="28" t="s">
        <v>263</v>
      </c>
    </row>
    <row r="61" spans="1:24" ht="19.9" customHeight="1">
      <c r="A61" s="34">
        <v>25363</v>
      </c>
      <c r="B61" s="34" t="s">
        <v>138</v>
      </c>
      <c r="C61" s="35">
        <v>21609</v>
      </c>
      <c r="D61" s="36">
        <v>44068</v>
      </c>
      <c r="E61" s="37"/>
      <c r="F61" s="11">
        <v>2</v>
      </c>
      <c r="G61" s="13"/>
      <c r="H61" s="13"/>
      <c r="I61" s="13"/>
      <c r="J61" s="13"/>
      <c r="K61" s="13"/>
      <c r="L61" s="13"/>
      <c r="M61" s="13">
        <v>77</v>
      </c>
      <c r="N61" s="12">
        <f aca="true" t="shared" si="24" ref="N61:N92">DATEDIF(C61,D61,"y")</f>
        <v>61</v>
      </c>
      <c r="O61" s="16">
        <f t="shared" si="15"/>
        <v>0</v>
      </c>
      <c r="P61" s="16">
        <f t="shared" si="22"/>
        <v>0</v>
      </c>
      <c r="Q61" s="16">
        <f t="shared" si="16"/>
        <v>0</v>
      </c>
      <c r="R61" s="16">
        <f t="shared" si="17"/>
        <v>0</v>
      </c>
      <c r="S61" s="16">
        <f t="shared" si="18"/>
        <v>0</v>
      </c>
      <c r="T61" s="16">
        <f t="shared" si="19"/>
        <v>0</v>
      </c>
      <c r="U61" s="16">
        <f t="shared" si="20"/>
        <v>17</v>
      </c>
      <c r="V61" s="16">
        <f t="shared" si="23"/>
        <v>20</v>
      </c>
      <c r="W61" s="26">
        <f t="shared" si="21"/>
        <v>37</v>
      </c>
      <c r="X61" s="28" t="s">
        <v>264</v>
      </c>
    </row>
    <row r="62" spans="1:24" ht="19.9" customHeight="1">
      <c r="A62" s="34">
        <v>25184</v>
      </c>
      <c r="B62" s="34" t="s">
        <v>87</v>
      </c>
      <c r="C62" s="35">
        <v>24892</v>
      </c>
      <c r="D62" s="36">
        <v>44068</v>
      </c>
      <c r="E62" s="37"/>
      <c r="F62" s="11">
        <v>2</v>
      </c>
      <c r="G62" s="13"/>
      <c r="H62" s="13"/>
      <c r="I62" s="13"/>
      <c r="J62" s="13"/>
      <c r="K62" s="13"/>
      <c r="L62" s="13"/>
      <c r="M62" s="13">
        <v>76</v>
      </c>
      <c r="N62" s="12">
        <f t="shared" si="24"/>
        <v>52</v>
      </c>
      <c r="O62" s="16">
        <f t="shared" si="15"/>
        <v>0</v>
      </c>
      <c r="P62" s="16">
        <f t="shared" si="22"/>
        <v>0</v>
      </c>
      <c r="Q62" s="16">
        <f t="shared" si="16"/>
        <v>0</v>
      </c>
      <c r="R62" s="16">
        <f t="shared" si="17"/>
        <v>0</v>
      </c>
      <c r="S62" s="16">
        <f t="shared" si="18"/>
        <v>0</v>
      </c>
      <c r="T62" s="16">
        <f t="shared" si="19"/>
        <v>0</v>
      </c>
      <c r="U62" s="16">
        <f t="shared" si="20"/>
        <v>17</v>
      </c>
      <c r="V62" s="16">
        <f t="shared" si="23"/>
        <v>20</v>
      </c>
      <c r="W62" s="26">
        <f t="shared" si="21"/>
        <v>37</v>
      </c>
      <c r="X62" s="28" t="s">
        <v>265</v>
      </c>
    </row>
    <row r="63" spans="1:24" ht="19.9" customHeight="1">
      <c r="A63" s="34">
        <v>25340</v>
      </c>
      <c r="B63" s="34" t="s">
        <v>132</v>
      </c>
      <c r="C63" s="35">
        <v>30348</v>
      </c>
      <c r="D63" s="36">
        <v>44068</v>
      </c>
      <c r="E63" s="37"/>
      <c r="F63" s="11">
        <v>2</v>
      </c>
      <c r="G63" s="13"/>
      <c r="H63" s="13"/>
      <c r="I63" s="13"/>
      <c r="J63" s="13">
        <v>3</v>
      </c>
      <c r="K63" s="13">
        <v>2</v>
      </c>
      <c r="L63" s="13"/>
      <c r="M63" s="13"/>
      <c r="N63" s="12">
        <f t="shared" si="24"/>
        <v>37</v>
      </c>
      <c r="O63" s="16">
        <f t="shared" si="15"/>
        <v>0</v>
      </c>
      <c r="P63" s="16">
        <f t="shared" si="22"/>
        <v>0</v>
      </c>
      <c r="Q63" s="16">
        <f t="shared" si="16"/>
        <v>0</v>
      </c>
      <c r="R63" s="16">
        <f t="shared" si="17"/>
        <v>15</v>
      </c>
      <c r="S63" s="16">
        <f t="shared" si="18"/>
        <v>10</v>
      </c>
      <c r="T63" s="16">
        <f t="shared" si="19"/>
        <v>0</v>
      </c>
      <c r="U63" s="16">
        <f t="shared" si="20"/>
        <v>0</v>
      </c>
      <c r="V63" s="16" t="str">
        <f t="shared" si="23"/>
        <v>10</v>
      </c>
      <c r="W63" s="26">
        <f t="shared" si="21"/>
        <v>35</v>
      </c>
      <c r="X63" s="28" t="s">
        <v>266</v>
      </c>
    </row>
    <row r="64" spans="1:24" ht="19.9" customHeight="1">
      <c r="A64" s="34">
        <v>25105</v>
      </c>
      <c r="B64" s="34" t="s">
        <v>74</v>
      </c>
      <c r="C64" s="35">
        <v>27129</v>
      </c>
      <c r="D64" s="36">
        <v>44068</v>
      </c>
      <c r="E64" s="37"/>
      <c r="F64" s="11">
        <v>2</v>
      </c>
      <c r="G64" s="13"/>
      <c r="H64" s="13"/>
      <c r="I64" s="13"/>
      <c r="J64" s="13">
        <v>3</v>
      </c>
      <c r="K64" s="13">
        <v>2</v>
      </c>
      <c r="L64" s="13"/>
      <c r="M64" s="13"/>
      <c r="N64" s="12">
        <f t="shared" si="24"/>
        <v>46</v>
      </c>
      <c r="O64" s="16">
        <f t="shared" si="15"/>
        <v>0</v>
      </c>
      <c r="P64" s="16">
        <f t="shared" si="22"/>
        <v>0</v>
      </c>
      <c r="Q64" s="16">
        <f t="shared" si="16"/>
        <v>0</v>
      </c>
      <c r="R64" s="16">
        <f t="shared" si="17"/>
        <v>15</v>
      </c>
      <c r="S64" s="16">
        <f t="shared" si="18"/>
        <v>10</v>
      </c>
      <c r="T64" s="16">
        <f t="shared" si="19"/>
        <v>0</v>
      </c>
      <c r="U64" s="16">
        <f t="shared" si="20"/>
        <v>0</v>
      </c>
      <c r="V64" s="16" t="str">
        <f t="shared" si="23"/>
        <v>10</v>
      </c>
      <c r="W64" s="26">
        <f t="shared" si="21"/>
        <v>35</v>
      </c>
      <c r="X64" s="28" t="s">
        <v>267</v>
      </c>
    </row>
    <row r="65" spans="1:24" ht="19.9" customHeight="1">
      <c r="A65" s="34">
        <v>25062</v>
      </c>
      <c r="B65" s="34" t="s">
        <v>205</v>
      </c>
      <c r="C65" s="35">
        <v>27271</v>
      </c>
      <c r="D65" s="36">
        <v>44068</v>
      </c>
      <c r="E65" s="37"/>
      <c r="F65" s="11">
        <v>1</v>
      </c>
      <c r="G65" s="13"/>
      <c r="H65" s="13"/>
      <c r="I65" s="13"/>
      <c r="J65" s="13"/>
      <c r="K65" s="13">
        <v>1</v>
      </c>
      <c r="L65" s="13">
        <v>2</v>
      </c>
      <c r="M65" s="13"/>
      <c r="N65" s="12">
        <f t="shared" si="24"/>
        <v>45</v>
      </c>
      <c r="O65" s="16">
        <f t="shared" si="15"/>
        <v>0</v>
      </c>
      <c r="P65" s="16">
        <f t="shared" si="22"/>
        <v>0</v>
      </c>
      <c r="Q65" s="16">
        <f t="shared" si="16"/>
        <v>0</v>
      </c>
      <c r="R65" s="16">
        <f t="shared" si="17"/>
        <v>0</v>
      </c>
      <c r="S65" s="16">
        <f t="shared" si="18"/>
        <v>5</v>
      </c>
      <c r="T65" s="16">
        <f t="shared" si="19"/>
        <v>20</v>
      </c>
      <c r="U65" s="16">
        <f t="shared" si="20"/>
        <v>0</v>
      </c>
      <c r="V65" s="16" t="str">
        <f t="shared" si="23"/>
        <v>10</v>
      </c>
      <c r="W65" s="26">
        <f t="shared" si="21"/>
        <v>35</v>
      </c>
      <c r="X65" s="28" t="s">
        <v>268</v>
      </c>
    </row>
    <row r="66" spans="1:24" ht="19.9" customHeight="1">
      <c r="A66" s="34">
        <v>24888</v>
      </c>
      <c r="B66" s="34" t="s">
        <v>42</v>
      </c>
      <c r="C66" s="35">
        <v>24568</v>
      </c>
      <c r="D66" s="36">
        <v>44068</v>
      </c>
      <c r="E66" s="37"/>
      <c r="F66" s="11">
        <v>2</v>
      </c>
      <c r="G66" s="13"/>
      <c r="H66" s="13"/>
      <c r="I66" s="13"/>
      <c r="J66" s="13">
        <v>3</v>
      </c>
      <c r="K66" s="13"/>
      <c r="L66" s="13"/>
      <c r="M66" s="13"/>
      <c r="N66" s="12">
        <f t="shared" si="24"/>
        <v>53</v>
      </c>
      <c r="O66" s="16">
        <f t="shared" si="15"/>
        <v>0</v>
      </c>
      <c r="P66" s="16">
        <f t="shared" si="22"/>
        <v>0</v>
      </c>
      <c r="Q66" s="16">
        <f t="shared" si="16"/>
        <v>0</v>
      </c>
      <c r="R66" s="16">
        <f t="shared" si="17"/>
        <v>15</v>
      </c>
      <c r="S66" s="16">
        <f t="shared" si="18"/>
        <v>0</v>
      </c>
      <c r="T66" s="16">
        <f t="shared" si="19"/>
        <v>0</v>
      </c>
      <c r="U66" s="16">
        <f t="shared" si="20"/>
        <v>0</v>
      </c>
      <c r="V66" s="16">
        <f t="shared" si="23"/>
        <v>20</v>
      </c>
      <c r="W66" s="26">
        <f t="shared" si="21"/>
        <v>35</v>
      </c>
      <c r="X66" s="28" t="s">
        <v>269</v>
      </c>
    </row>
    <row r="67" spans="1:24" ht="19.9" customHeight="1">
      <c r="A67" s="34">
        <v>25132</v>
      </c>
      <c r="B67" s="34" t="s">
        <v>81</v>
      </c>
      <c r="C67" s="35">
        <v>30766</v>
      </c>
      <c r="D67" s="36">
        <v>44068</v>
      </c>
      <c r="E67" s="37"/>
      <c r="F67" s="11">
        <v>2</v>
      </c>
      <c r="G67" s="13"/>
      <c r="H67" s="13"/>
      <c r="I67" s="13"/>
      <c r="J67" s="13"/>
      <c r="K67" s="13">
        <v>3</v>
      </c>
      <c r="L67" s="13"/>
      <c r="M67" s="13"/>
      <c r="N67" s="12">
        <f t="shared" si="24"/>
        <v>36</v>
      </c>
      <c r="O67" s="16">
        <f t="shared" si="15"/>
        <v>0</v>
      </c>
      <c r="P67" s="16">
        <f t="shared" si="22"/>
        <v>0</v>
      </c>
      <c r="Q67" s="16">
        <f t="shared" si="16"/>
        <v>0</v>
      </c>
      <c r="R67" s="16">
        <f t="shared" si="17"/>
        <v>0</v>
      </c>
      <c r="S67" s="16">
        <f t="shared" si="18"/>
        <v>20</v>
      </c>
      <c r="T67" s="16">
        <f t="shared" si="19"/>
        <v>0</v>
      </c>
      <c r="U67" s="16">
        <f t="shared" si="20"/>
        <v>0</v>
      </c>
      <c r="V67" s="16" t="str">
        <f t="shared" si="23"/>
        <v>10</v>
      </c>
      <c r="W67" s="26">
        <f t="shared" si="21"/>
        <v>30</v>
      </c>
      <c r="X67" s="28" t="s">
        <v>270</v>
      </c>
    </row>
    <row r="68" spans="1:24" ht="19.9" customHeight="1">
      <c r="A68" s="34">
        <v>25456</v>
      </c>
      <c r="B68" s="34" t="s">
        <v>173</v>
      </c>
      <c r="C68" s="35">
        <v>28690</v>
      </c>
      <c r="D68" s="36">
        <v>44068</v>
      </c>
      <c r="E68" s="37"/>
      <c r="F68" s="11">
        <v>2</v>
      </c>
      <c r="G68" s="13"/>
      <c r="H68" s="13"/>
      <c r="I68" s="13"/>
      <c r="J68" s="13"/>
      <c r="K68" s="13">
        <v>3</v>
      </c>
      <c r="L68" s="13"/>
      <c r="M68" s="13"/>
      <c r="N68" s="12">
        <f t="shared" si="24"/>
        <v>42</v>
      </c>
      <c r="O68" s="16">
        <f t="shared" si="15"/>
        <v>0</v>
      </c>
      <c r="P68" s="16">
        <f t="shared" si="22"/>
        <v>0</v>
      </c>
      <c r="Q68" s="16">
        <f t="shared" si="16"/>
        <v>0</v>
      </c>
      <c r="R68" s="16">
        <f t="shared" si="17"/>
        <v>0</v>
      </c>
      <c r="S68" s="16">
        <f t="shared" si="18"/>
        <v>20</v>
      </c>
      <c r="T68" s="16">
        <f t="shared" si="19"/>
        <v>0</v>
      </c>
      <c r="U68" s="16">
        <f t="shared" si="20"/>
        <v>0</v>
      </c>
      <c r="V68" s="16" t="str">
        <f t="shared" si="23"/>
        <v>10</v>
      </c>
      <c r="W68" s="26">
        <f t="shared" si="21"/>
        <v>30</v>
      </c>
      <c r="X68" s="28" t="s">
        <v>271</v>
      </c>
    </row>
    <row r="69" spans="1:24" ht="19.9" customHeight="1">
      <c r="A69" s="34">
        <v>25352</v>
      </c>
      <c r="B69" s="34" t="s">
        <v>122</v>
      </c>
      <c r="C69" s="35">
        <v>26718</v>
      </c>
      <c r="D69" s="36">
        <v>44068</v>
      </c>
      <c r="E69" s="37"/>
      <c r="F69" s="11">
        <v>2</v>
      </c>
      <c r="G69" s="13"/>
      <c r="H69" s="13"/>
      <c r="I69" s="13"/>
      <c r="J69" s="13"/>
      <c r="K69" s="13">
        <v>3</v>
      </c>
      <c r="L69" s="13"/>
      <c r="M69" s="13"/>
      <c r="N69" s="12">
        <f t="shared" si="24"/>
        <v>47</v>
      </c>
      <c r="O69" s="16">
        <f t="shared" si="15"/>
        <v>0</v>
      </c>
      <c r="P69" s="16">
        <f t="shared" si="22"/>
        <v>0</v>
      </c>
      <c r="Q69" s="16">
        <f t="shared" si="16"/>
        <v>0</v>
      </c>
      <c r="R69" s="16">
        <f t="shared" si="17"/>
        <v>0</v>
      </c>
      <c r="S69" s="16">
        <f t="shared" si="18"/>
        <v>20</v>
      </c>
      <c r="T69" s="16">
        <f t="shared" si="19"/>
        <v>0</v>
      </c>
      <c r="U69" s="16">
        <f t="shared" si="20"/>
        <v>0</v>
      </c>
      <c r="V69" s="16" t="str">
        <f t="shared" si="23"/>
        <v>10</v>
      </c>
      <c r="W69" s="26">
        <f t="shared" si="21"/>
        <v>30</v>
      </c>
      <c r="X69" s="28" t="s">
        <v>272</v>
      </c>
    </row>
    <row r="70" spans="1:24" ht="19.9" customHeight="1">
      <c r="A70" s="34">
        <v>25347</v>
      </c>
      <c r="B70" s="34" t="s">
        <v>121</v>
      </c>
      <c r="C70" s="35">
        <v>29826</v>
      </c>
      <c r="D70" s="36">
        <v>44068</v>
      </c>
      <c r="E70" s="37"/>
      <c r="F70" s="11">
        <v>2</v>
      </c>
      <c r="G70" s="13"/>
      <c r="H70" s="13"/>
      <c r="I70" s="13"/>
      <c r="J70" s="13"/>
      <c r="K70" s="13">
        <v>3</v>
      </c>
      <c r="L70" s="13"/>
      <c r="M70" s="13"/>
      <c r="N70" s="12">
        <f t="shared" si="24"/>
        <v>38</v>
      </c>
      <c r="O70" s="16">
        <f t="shared" si="15"/>
        <v>0</v>
      </c>
      <c r="P70" s="16">
        <f t="shared" si="22"/>
        <v>0</v>
      </c>
      <c r="Q70" s="16">
        <f t="shared" si="16"/>
        <v>0</v>
      </c>
      <c r="R70" s="16">
        <f t="shared" si="17"/>
        <v>0</v>
      </c>
      <c r="S70" s="16">
        <f t="shared" si="18"/>
        <v>20</v>
      </c>
      <c r="T70" s="16">
        <f t="shared" si="19"/>
        <v>0</v>
      </c>
      <c r="U70" s="16">
        <f t="shared" si="20"/>
        <v>0</v>
      </c>
      <c r="V70" s="16" t="str">
        <f t="shared" si="23"/>
        <v>10</v>
      </c>
      <c r="W70" s="26">
        <f t="shared" si="21"/>
        <v>30</v>
      </c>
      <c r="X70" s="28" t="s">
        <v>273</v>
      </c>
    </row>
    <row r="71" spans="1:24" ht="19.9" customHeight="1">
      <c r="A71" s="34">
        <v>25281</v>
      </c>
      <c r="B71" s="34" t="s">
        <v>195</v>
      </c>
      <c r="C71" s="35">
        <v>31565</v>
      </c>
      <c r="D71" s="36">
        <v>44068</v>
      </c>
      <c r="E71" s="37"/>
      <c r="F71" s="11">
        <v>1</v>
      </c>
      <c r="G71" s="13"/>
      <c r="H71" s="13"/>
      <c r="I71" s="13"/>
      <c r="J71" s="13"/>
      <c r="K71" s="13">
        <v>3</v>
      </c>
      <c r="L71" s="13"/>
      <c r="M71" s="13"/>
      <c r="N71" s="12">
        <f t="shared" si="24"/>
        <v>34</v>
      </c>
      <c r="O71" s="16">
        <f t="shared" si="15"/>
        <v>0</v>
      </c>
      <c r="P71" s="16">
        <f t="shared" si="22"/>
        <v>0</v>
      </c>
      <c r="Q71" s="16">
        <f t="shared" si="16"/>
        <v>0</v>
      </c>
      <c r="R71" s="16">
        <f t="shared" si="17"/>
        <v>0</v>
      </c>
      <c r="S71" s="16">
        <f t="shared" si="18"/>
        <v>20</v>
      </c>
      <c r="T71" s="16">
        <f t="shared" si="19"/>
        <v>0</v>
      </c>
      <c r="U71" s="16">
        <f t="shared" si="20"/>
        <v>0</v>
      </c>
      <c r="V71" s="16" t="str">
        <f t="shared" si="23"/>
        <v>10</v>
      </c>
      <c r="W71" s="26">
        <f t="shared" si="21"/>
        <v>30</v>
      </c>
      <c r="X71" s="28" t="s">
        <v>274</v>
      </c>
    </row>
    <row r="72" spans="1:24" ht="19.9" customHeight="1">
      <c r="A72" s="34">
        <v>25206</v>
      </c>
      <c r="B72" s="34" t="s">
        <v>96</v>
      </c>
      <c r="C72" s="35">
        <v>26742</v>
      </c>
      <c r="D72" s="36">
        <v>44068</v>
      </c>
      <c r="E72" s="37"/>
      <c r="F72" s="11">
        <v>2</v>
      </c>
      <c r="G72" s="13"/>
      <c r="H72" s="13"/>
      <c r="I72" s="13"/>
      <c r="J72" s="13">
        <v>3</v>
      </c>
      <c r="K72" s="13">
        <v>1</v>
      </c>
      <c r="L72" s="13"/>
      <c r="M72" s="13"/>
      <c r="N72" s="12">
        <f t="shared" si="24"/>
        <v>47</v>
      </c>
      <c r="O72" s="16">
        <f t="shared" si="15"/>
        <v>0</v>
      </c>
      <c r="P72" s="16">
        <f t="shared" si="22"/>
        <v>0</v>
      </c>
      <c r="Q72" s="16">
        <f t="shared" si="16"/>
        <v>0</v>
      </c>
      <c r="R72" s="16">
        <f t="shared" si="17"/>
        <v>15</v>
      </c>
      <c r="S72" s="16">
        <f t="shared" si="18"/>
        <v>5</v>
      </c>
      <c r="T72" s="16">
        <f t="shared" si="19"/>
        <v>0</v>
      </c>
      <c r="U72" s="16">
        <f t="shared" si="20"/>
        <v>0</v>
      </c>
      <c r="V72" s="16" t="str">
        <f t="shared" si="23"/>
        <v>10</v>
      </c>
      <c r="W72" s="26">
        <f t="shared" si="21"/>
        <v>30</v>
      </c>
      <c r="X72" s="28" t="s">
        <v>275</v>
      </c>
    </row>
    <row r="73" spans="1:24" ht="19.9" customHeight="1">
      <c r="A73" s="34">
        <v>25024</v>
      </c>
      <c r="B73" s="34" t="s">
        <v>64</v>
      </c>
      <c r="C73" s="35">
        <v>22379</v>
      </c>
      <c r="D73" s="36">
        <v>44068</v>
      </c>
      <c r="E73" s="37"/>
      <c r="F73" s="11">
        <v>2</v>
      </c>
      <c r="G73" s="13"/>
      <c r="H73" s="13"/>
      <c r="I73" s="13"/>
      <c r="J73" s="13"/>
      <c r="K73" s="13"/>
      <c r="L73" s="13">
        <v>1</v>
      </c>
      <c r="M73" s="13"/>
      <c r="N73" s="12">
        <f t="shared" si="24"/>
        <v>59</v>
      </c>
      <c r="O73" s="16">
        <f aca="true" t="shared" si="25" ref="O73:O104">G73*17</f>
        <v>0</v>
      </c>
      <c r="P73" s="16">
        <f t="shared" si="22"/>
        <v>0</v>
      </c>
      <c r="Q73" s="16">
        <f aca="true" t="shared" si="26" ref="Q73:Q104">IF(I73=0,0,IF(I73=4,30,IF(I73=5,40,IF(I73=6,50,IF(I73=7,60,IF(I73=8,70,IF(I73=9,80,IF(I73=10,90))))))))</f>
        <v>0</v>
      </c>
      <c r="R73" s="16">
        <f aca="true" t="shared" si="27" ref="R73:R104">IF(J73=3,15,IF(J73=0,0))</f>
        <v>0</v>
      </c>
      <c r="S73" s="16">
        <f aca="true" t="shared" si="28" ref="S73:S104">IF(K73=0,0,IF(K73=1,5,IF(K73=2,10,IF(K73=3,20,IF(K73=4,30,IF(K73=5,40))))))</f>
        <v>0</v>
      </c>
      <c r="T73" s="16">
        <f aca="true" t="shared" si="29" ref="T73:T104">L73*10</f>
        <v>10</v>
      </c>
      <c r="U73" s="16">
        <f aca="true" t="shared" si="30" ref="U73:U104">IF(M73&lt;50,0,IF(M73&lt;=59,10,IF(M73&lt;=66,12,IF(M73&lt;=69,15,IF(M73&gt;=70,17)))))</f>
        <v>0</v>
      </c>
      <c r="V73" s="16">
        <f t="shared" si="23"/>
        <v>20</v>
      </c>
      <c r="W73" s="26">
        <f aca="true" t="shared" si="31" ref="W73:W104">O73+Q73+R73+S73+T73+U73+V73+P73</f>
        <v>30</v>
      </c>
      <c r="X73" s="28" t="s">
        <v>276</v>
      </c>
    </row>
    <row r="74" spans="1:24" ht="19.9" customHeight="1">
      <c r="A74" s="34">
        <v>24968</v>
      </c>
      <c r="B74" s="34" t="s">
        <v>50</v>
      </c>
      <c r="C74" s="35">
        <v>23990</v>
      </c>
      <c r="D74" s="36">
        <v>44068</v>
      </c>
      <c r="E74" s="37"/>
      <c r="F74" s="11">
        <v>2</v>
      </c>
      <c r="G74" s="13"/>
      <c r="H74" s="13"/>
      <c r="I74" s="13"/>
      <c r="J74" s="13"/>
      <c r="K74" s="13">
        <v>2</v>
      </c>
      <c r="L74" s="13"/>
      <c r="M74" s="13"/>
      <c r="N74" s="12">
        <f t="shared" si="24"/>
        <v>54</v>
      </c>
      <c r="O74" s="16">
        <f t="shared" si="25"/>
        <v>0</v>
      </c>
      <c r="P74" s="16">
        <f t="shared" si="22"/>
        <v>0</v>
      </c>
      <c r="Q74" s="16">
        <f t="shared" si="26"/>
        <v>0</v>
      </c>
      <c r="R74" s="16">
        <f t="shared" si="27"/>
        <v>0</v>
      </c>
      <c r="S74" s="16">
        <f t="shared" si="28"/>
        <v>10</v>
      </c>
      <c r="T74" s="16">
        <f t="shared" si="29"/>
        <v>0</v>
      </c>
      <c r="U74" s="16">
        <f t="shared" si="30"/>
        <v>0</v>
      </c>
      <c r="V74" s="16">
        <f t="shared" si="23"/>
        <v>20</v>
      </c>
      <c r="W74" s="26">
        <f t="shared" si="31"/>
        <v>30</v>
      </c>
      <c r="X74" s="28" t="s">
        <v>277</v>
      </c>
    </row>
    <row r="75" spans="1:24" ht="19.9" customHeight="1">
      <c r="A75" s="34">
        <v>24967</v>
      </c>
      <c r="B75" s="34" t="s">
        <v>49</v>
      </c>
      <c r="C75" s="35">
        <v>25659</v>
      </c>
      <c r="D75" s="36">
        <v>44068</v>
      </c>
      <c r="E75" s="37"/>
      <c r="F75" s="11">
        <v>2</v>
      </c>
      <c r="G75" s="13"/>
      <c r="H75" s="13"/>
      <c r="I75" s="13"/>
      <c r="J75" s="13">
        <v>3</v>
      </c>
      <c r="K75" s="13">
        <v>1</v>
      </c>
      <c r="L75" s="13"/>
      <c r="M75" s="13"/>
      <c r="N75" s="12">
        <f t="shared" si="24"/>
        <v>50</v>
      </c>
      <c r="O75" s="16">
        <f t="shared" si="25"/>
        <v>0</v>
      </c>
      <c r="P75" s="16">
        <f t="shared" si="22"/>
        <v>0</v>
      </c>
      <c r="Q75" s="16">
        <f t="shared" si="26"/>
        <v>0</v>
      </c>
      <c r="R75" s="16">
        <f t="shared" si="27"/>
        <v>15</v>
      </c>
      <c r="S75" s="16">
        <f t="shared" si="28"/>
        <v>5</v>
      </c>
      <c r="T75" s="16">
        <f t="shared" si="29"/>
        <v>0</v>
      </c>
      <c r="U75" s="16">
        <f t="shared" si="30"/>
        <v>0</v>
      </c>
      <c r="V75" s="16" t="str">
        <f t="shared" si="23"/>
        <v>10</v>
      </c>
      <c r="W75" s="26">
        <f t="shared" si="31"/>
        <v>30</v>
      </c>
      <c r="X75" s="28" t="s">
        <v>278</v>
      </c>
    </row>
    <row r="76" spans="1:24" ht="19.9" customHeight="1">
      <c r="A76" s="34">
        <v>25302</v>
      </c>
      <c r="B76" s="34" t="s">
        <v>113</v>
      </c>
      <c r="C76" s="35">
        <v>32923</v>
      </c>
      <c r="D76" s="36">
        <v>44068</v>
      </c>
      <c r="E76" s="37"/>
      <c r="F76" s="11">
        <v>2</v>
      </c>
      <c r="G76" s="13"/>
      <c r="H76" s="13"/>
      <c r="I76" s="13"/>
      <c r="J76" s="13"/>
      <c r="K76" s="13"/>
      <c r="L76" s="13"/>
      <c r="M76" s="13">
        <v>77</v>
      </c>
      <c r="N76" s="12">
        <f t="shared" si="24"/>
        <v>30</v>
      </c>
      <c r="O76" s="16">
        <f t="shared" si="25"/>
        <v>0</v>
      </c>
      <c r="P76" s="16">
        <f t="shared" si="22"/>
        <v>0</v>
      </c>
      <c r="Q76" s="16">
        <f t="shared" si="26"/>
        <v>0</v>
      </c>
      <c r="R76" s="16">
        <f t="shared" si="27"/>
        <v>0</v>
      </c>
      <c r="S76" s="16">
        <f t="shared" si="28"/>
        <v>0</v>
      </c>
      <c r="T76" s="16">
        <f t="shared" si="29"/>
        <v>0</v>
      </c>
      <c r="U76" s="16">
        <f t="shared" si="30"/>
        <v>17</v>
      </c>
      <c r="V76" s="16" t="str">
        <f t="shared" si="23"/>
        <v>10</v>
      </c>
      <c r="W76" s="26">
        <f t="shared" si="31"/>
        <v>27</v>
      </c>
      <c r="X76" s="28" t="s">
        <v>279</v>
      </c>
    </row>
    <row r="77" spans="1:24" ht="19.9" customHeight="1">
      <c r="A77" s="34">
        <v>24453</v>
      </c>
      <c r="B77" s="34" t="s">
        <v>160</v>
      </c>
      <c r="C77" s="35">
        <v>26636</v>
      </c>
      <c r="D77" s="36">
        <v>44068</v>
      </c>
      <c r="E77" s="37"/>
      <c r="F77" s="11">
        <v>2</v>
      </c>
      <c r="G77" s="13"/>
      <c r="H77" s="13"/>
      <c r="I77" s="13"/>
      <c r="J77" s="13"/>
      <c r="K77" s="13"/>
      <c r="L77" s="13"/>
      <c r="M77" s="13">
        <v>81</v>
      </c>
      <c r="N77" s="12">
        <f t="shared" si="24"/>
        <v>47</v>
      </c>
      <c r="O77" s="16">
        <f t="shared" si="25"/>
        <v>0</v>
      </c>
      <c r="P77" s="16">
        <f t="shared" si="22"/>
        <v>0</v>
      </c>
      <c r="Q77" s="16">
        <f t="shared" si="26"/>
        <v>0</v>
      </c>
      <c r="R77" s="16">
        <f t="shared" si="27"/>
        <v>0</v>
      </c>
      <c r="S77" s="16">
        <f t="shared" si="28"/>
        <v>0</v>
      </c>
      <c r="T77" s="16">
        <f t="shared" si="29"/>
        <v>0</v>
      </c>
      <c r="U77" s="16">
        <f t="shared" si="30"/>
        <v>17</v>
      </c>
      <c r="V77" s="16" t="str">
        <f t="shared" si="23"/>
        <v>10</v>
      </c>
      <c r="W77" s="26">
        <f t="shared" si="31"/>
        <v>27</v>
      </c>
      <c r="X77" s="28" t="s">
        <v>280</v>
      </c>
    </row>
    <row r="78" spans="1:24" ht="19.9" customHeight="1">
      <c r="A78" s="34">
        <v>25542</v>
      </c>
      <c r="B78" s="34" t="s">
        <v>176</v>
      </c>
      <c r="C78" s="35">
        <v>25424</v>
      </c>
      <c r="D78" s="36">
        <v>44068</v>
      </c>
      <c r="E78" s="37"/>
      <c r="F78" s="11">
        <v>2</v>
      </c>
      <c r="G78" s="13"/>
      <c r="H78" s="13"/>
      <c r="I78" s="13"/>
      <c r="J78" s="13"/>
      <c r="K78" s="13">
        <v>1</v>
      </c>
      <c r="L78" s="13"/>
      <c r="M78" s="13"/>
      <c r="N78" s="12">
        <f t="shared" si="24"/>
        <v>51</v>
      </c>
      <c r="O78" s="16">
        <f t="shared" si="25"/>
        <v>0</v>
      </c>
      <c r="P78" s="16">
        <f t="shared" si="22"/>
        <v>0</v>
      </c>
      <c r="Q78" s="16">
        <f t="shared" si="26"/>
        <v>0</v>
      </c>
      <c r="R78" s="16">
        <f t="shared" si="27"/>
        <v>0</v>
      </c>
      <c r="S78" s="16">
        <f t="shared" si="28"/>
        <v>5</v>
      </c>
      <c r="T78" s="16">
        <f t="shared" si="29"/>
        <v>0</v>
      </c>
      <c r="U78" s="16">
        <f t="shared" si="30"/>
        <v>0</v>
      </c>
      <c r="V78" s="16">
        <f t="shared" si="23"/>
        <v>20</v>
      </c>
      <c r="W78" s="26">
        <f t="shared" si="31"/>
        <v>25</v>
      </c>
      <c r="X78" s="28" t="s">
        <v>281</v>
      </c>
    </row>
    <row r="79" spans="1:24" ht="19.9" customHeight="1">
      <c r="A79" s="34">
        <v>25204</v>
      </c>
      <c r="B79" s="34" t="s">
        <v>94</v>
      </c>
      <c r="C79" s="35">
        <v>30926</v>
      </c>
      <c r="D79" s="36">
        <v>44068</v>
      </c>
      <c r="E79" s="37"/>
      <c r="F79" s="11">
        <v>2</v>
      </c>
      <c r="G79" s="13"/>
      <c r="H79" s="13"/>
      <c r="I79" s="13"/>
      <c r="J79" s="13"/>
      <c r="K79" s="13"/>
      <c r="L79" s="13"/>
      <c r="M79" s="13">
        <v>67</v>
      </c>
      <c r="N79" s="12">
        <f t="shared" si="24"/>
        <v>35</v>
      </c>
      <c r="O79" s="16">
        <f t="shared" si="25"/>
        <v>0</v>
      </c>
      <c r="P79" s="16">
        <f t="shared" si="22"/>
        <v>0</v>
      </c>
      <c r="Q79" s="16">
        <f t="shared" si="26"/>
        <v>0</v>
      </c>
      <c r="R79" s="16">
        <f t="shared" si="27"/>
        <v>0</v>
      </c>
      <c r="S79" s="16">
        <f t="shared" si="28"/>
        <v>0</v>
      </c>
      <c r="T79" s="16">
        <f t="shared" si="29"/>
        <v>0</v>
      </c>
      <c r="U79" s="16">
        <f t="shared" si="30"/>
        <v>15</v>
      </c>
      <c r="V79" s="16" t="str">
        <f t="shared" si="23"/>
        <v>10</v>
      </c>
      <c r="W79" s="26">
        <f t="shared" si="31"/>
        <v>25</v>
      </c>
      <c r="X79" s="28" t="s">
        <v>282</v>
      </c>
    </row>
    <row r="80" spans="1:24" ht="19.9" customHeight="1">
      <c r="A80" s="34">
        <v>25195</v>
      </c>
      <c r="B80" s="34" t="s">
        <v>89</v>
      </c>
      <c r="C80" s="35">
        <v>26080</v>
      </c>
      <c r="D80" s="36">
        <v>44068</v>
      </c>
      <c r="E80" s="37"/>
      <c r="F80" s="11">
        <v>2</v>
      </c>
      <c r="G80" s="13"/>
      <c r="H80" s="13"/>
      <c r="I80" s="13"/>
      <c r="J80" s="13">
        <v>3</v>
      </c>
      <c r="K80" s="13"/>
      <c r="L80" s="13"/>
      <c r="M80" s="13"/>
      <c r="N80" s="12">
        <f t="shared" si="24"/>
        <v>49</v>
      </c>
      <c r="O80" s="16">
        <f t="shared" si="25"/>
        <v>0</v>
      </c>
      <c r="P80" s="16">
        <f t="shared" si="22"/>
        <v>0</v>
      </c>
      <c r="Q80" s="16">
        <f t="shared" si="26"/>
        <v>0</v>
      </c>
      <c r="R80" s="16">
        <f t="shared" si="27"/>
        <v>15</v>
      </c>
      <c r="S80" s="16">
        <f t="shared" si="28"/>
        <v>0</v>
      </c>
      <c r="T80" s="16">
        <f t="shared" si="29"/>
        <v>0</v>
      </c>
      <c r="U80" s="16">
        <f t="shared" si="30"/>
        <v>0</v>
      </c>
      <c r="V80" s="16" t="str">
        <f t="shared" si="23"/>
        <v>10</v>
      </c>
      <c r="W80" s="26">
        <f t="shared" si="31"/>
        <v>25</v>
      </c>
      <c r="X80" s="28" t="s">
        <v>283</v>
      </c>
    </row>
    <row r="81" spans="1:24" ht="19.9" customHeight="1">
      <c r="A81" s="34">
        <v>25020</v>
      </c>
      <c r="B81" s="34" t="s">
        <v>62</v>
      </c>
      <c r="C81" s="35">
        <v>24052</v>
      </c>
      <c r="D81" s="36">
        <v>44068</v>
      </c>
      <c r="E81" s="37"/>
      <c r="F81" s="11">
        <v>2</v>
      </c>
      <c r="G81" s="13"/>
      <c r="H81" s="13"/>
      <c r="I81" s="13"/>
      <c r="J81" s="13"/>
      <c r="K81" s="13">
        <v>1</v>
      </c>
      <c r="L81" s="13"/>
      <c r="M81" s="13"/>
      <c r="N81" s="12">
        <f t="shared" si="24"/>
        <v>54</v>
      </c>
      <c r="O81" s="16">
        <f t="shared" si="25"/>
        <v>0</v>
      </c>
      <c r="P81" s="16">
        <f t="shared" si="22"/>
        <v>0</v>
      </c>
      <c r="Q81" s="16">
        <f t="shared" si="26"/>
        <v>0</v>
      </c>
      <c r="R81" s="16">
        <f t="shared" si="27"/>
        <v>0</v>
      </c>
      <c r="S81" s="16">
        <f t="shared" si="28"/>
        <v>5</v>
      </c>
      <c r="T81" s="16">
        <f t="shared" si="29"/>
        <v>0</v>
      </c>
      <c r="U81" s="16">
        <f t="shared" si="30"/>
        <v>0</v>
      </c>
      <c r="V81" s="16">
        <f t="shared" si="23"/>
        <v>20</v>
      </c>
      <c r="W81" s="26">
        <f t="shared" si="31"/>
        <v>25</v>
      </c>
      <c r="X81" s="28" t="s">
        <v>284</v>
      </c>
    </row>
    <row r="82" spans="1:24" ht="19.9" customHeight="1">
      <c r="A82" s="34">
        <v>24975</v>
      </c>
      <c r="B82" s="34" t="s">
        <v>54</v>
      </c>
      <c r="C82" s="35">
        <v>25067</v>
      </c>
      <c r="D82" s="36">
        <v>44068</v>
      </c>
      <c r="E82" s="37"/>
      <c r="F82" s="11">
        <v>2</v>
      </c>
      <c r="G82" s="13"/>
      <c r="H82" s="13"/>
      <c r="I82" s="13"/>
      <c r="J82" s="13"/>
      <c r="K82" s="13">
        <v>1</v>
      </c>
      <c r="L82" s="13"/>
      <c r="M82" s="13"/>
      <c r="N82" s="12">
        <f t="shared" si="24"/>
        <v>52</v>
      </c>
      <c r="O82" s="16">
        <f t="shared" si="25"/>
        <v>0</v>
      </c>
      <c r="P82" s="16">
        <f t="shared" si="22"/>
        <v>0</v>
      </c>
      <c r="Q82" s="16">
        <f t="shared" si="26"/>
        <v>0</v>
      </c>
      <c r="R82" s="16">
        <f t="shared" si="27"/>
        <v>0</v>
      </c>
      <c r="S82" s="16">
        <f t="shared" si="28"/>
        <v>5</v>
      </c>
      <c r="T82" s="16">
        <f t="shared" si="29"/>
        <v>0</v>
      </c>
      <c r="U82" s="16">
        <f t="shared" si="30"/>
        <v>0</v>
      </c>
      <c r="V82" s="16">
        <f t="shared" si="23"/>
        <v>20</v>
      </c>
      <c r="W82" s="26">
        <f t="shared" si="31"/>
        <v>25</v>
      </c>
      <c r="X82" s="28" t="s">
        <v>285</v>
      </c>
    </row>
    <row r="83" spans="1:24" ht="19.9" customHeight="1">
      <c r="A83" s="34">
        <v>25532</v>
      </c>
      <c r="B83" s="34" t="s">
        <v>180</v>
      </c>
      <c r="C83" s="35">
        <v>24495</v>
      </c>
      <c r="D83" s="36">
        <v>44068</v>
      </c>
      <c r="E83" s="37"/>
      <c r="F83" s="11">
        <v>1</v>
      </c>
      <c r="G83" s="13"/>
      <c r="H83" s="13"/>
      <c r="I83" s="13"/>
      <c r="J83" s="13"/>
      <c r="K83" s="13"/>
      <c r="L83" s="13"/>
      <c r="M83" s="13"/>
      <c r="N83" s="12">
        <f t="shared" si="24"/>
        <v>53</v>
      </c>
      <c r="O83" s="16">
        <f t="shared" si="25"/>
        <v>0</v>
      </c>
      <c r="P83" s="16">
        <f t="shared" si="22"/>
        <v>0</v>
      </c>
      <c r="Q83" s="16">
        <f t="shared" si="26"/>
        <v>0</v>
      </c>
      <c r="R83" s="16">
        <f t="shared" si="27"/>
        <v>0</v>
      </c>
      <c r="S83" s="16">
        <f t="shared" si="28"/>
        <v>0</v>
      </c>
      <c r="T83" s="16">
        <f t="shared" si="29"/>
        <v>0</v>
      </c>
      <c r="U83" s="16">
        <f t="shared" si="30"/>
        <v>0</v>
      </c>
      <c r="V83" s="16">
        <f t="shared" si="23"/>
        <v>20</v>
      </c>
      <c r="W83" s="26">
        <f t="shared" si="31"/>
        <v>20</v>
      </c>
      <c r="X83" s="28" t="s">
        <v>286</v>
      </c>
    </row>
    <row r="84" spans="1:24" ht="19.9" customHeight="1">
      <c r="A84" s="34">
        <v>25531</v>
      </c>
      <c r="B84" s="34" t="s">
        <v>179</v>
      </c>
      <c r="C84" s="35">
        <v>24270</v>
      </c>
      <c r="D84" s="36">
        <v>44068</v>
      </c>
      <c r="E84" s="37"/>
      <c r="F84" s="11">
        <v>2</v>
      </c>
      <c r="G84" s="13"/>
      <c r="H84" s="13"/>
      <c r="I84" s="13"/>
      <c r="J84" s="13"/>
      <c r="K84" s="13"/>
      <c r="L84" s="13"/>
      <c r="M84" s="13"/>
      <c r="N84" s="12">
        <f t="shared" si="24"/>
        <v>54</v>
      </c>
      <c r="O84" s="16">
        <f t="shared" si="25"/>
        <v>0</v>
      </c>
      <c r="P84" s="16">
        <f t="shared" si="22"/>
        <v>0</v>
      </c>
      <c r="Q84" s="16">
        <f t="shared" si="26"/>
        <v>0</v>
      </c>
      <c r="R84" s="16">
        <f t="shared" si="27"/>
        <v>0</v>
      </c>
      <c r="S84" s="16">
        <f t="shared" si="28"/>
        <v>0</v>
      </c>
      <c r="T84" s="16">
        <f t="shared" si="29"/>
        <v>0</v>
      </c>
      <c r="U84" s="16">
        <f t="shared" si="30"/>
        <v>0</v>
      </c>
      <c r="V84" s="16">
        <f t="shared" si="23"/>
        <v>20</v>
      </c>
      <c r="W84" s="26">
        <f t="shared" si="31"/>
        <v>20</v>
      </c>
      <c r="X84" s="28" t="s">
        <v>287</v>
      </c>
    </row>
    <row r="85" spans="1:24" ht="19.9" customHeight="1">
      <c r="A85" s="34">
        <v>25526</v>
      </c>
      <c r="B85" s="34" t="s">
        <v>181</v>
      </c>
      <c r="C85" s="35">
        <v>23959</v>
      </c>
      <c r="D85" s="36">
        <v>44068</v>
      </c>
      <c r="E85" s="37"/>
      <c r="F85" s="11">
        <v>2</v>
      </c>
      <c r="G85" s="13"/>
      <c r="H85" s="13"/>
      <c r="I85" s="13"/>
      <c r="J85" s="13"/>
      <c r="K85" s="13"/>
      <c r="L85" s="13"/>
      <c r="M85" s="13"/>
      <c r="N85" s="12">
        <f t="shared" si="24"/>
        <v>55</v>
      </c>
      <c r="O85" s="16">
        <f t="shared" si="25"/>
        <v>0</v>
      </c>
      <c r="P85" s="16">
        <f t="shared" si="22"/>
        <v>0</v>
      </c>
      <c r="Q85" s="16">
        <f t="shared" si="26"/>
        <v>0</v>
      </c>
      <c r="R85" s="16">
        <f t="shared" si="27"/>
        <v>0</v>
      </c>
      <c r="S85" s="16">
        <f t="shared" si="28"/>
        <v>0</v>
      </c>
      <c r="T85" s="16">
        <f t="shared" si="29"/>
        <v>0</v>
      </c>
      <c r="U85" s="16">
        <f t="shared" si="30"/>
        <v>0</v>
      </c>
      <c r="V85" s="16">
        <f t="shared" si="23"/>
        <v>20</v>
      </c>
      <c r="W85" s="26">
        <f t="shared" si="31"/>
        <v>20</v>
      </c>
      <c r="X85" s="28" t="s">
        <v>288</v>
      </c>
    </row>
    <row r="86" spans="1:24" ht="19.9" customHeight="1">
      <c r="A86" s="34">
        <v>25498</v>
      </c>
      <c r="B86" s="34" t="s">
        <v>161</v>
      </c>
      <c r="C86" s="35">
        <v>29956</v>
      </c>
      <c r="D86" s="36">
        <v>44068</v>
      </c>
      <c r="E86" s="37"/>
      <c r="F86" s="11">
        <v>2</v>
      </c>
      <c r="G86" s="13"/>
      <c r="H86" s="13"/>
      <c r="I86" s="13"/>
      <c r="J86" s="13"/>
      <c r="K86" s="13">
        <v>2</v>
      </c>
      <c r="L86" s="13"/>
      <c r="M86" s="13"/>
      <c r="N86" s="12">
        <f t="shared" si="24"/>
        <v>38</v>
      </c>
      <c r="O86" s="16">
        <f t="shared" si="25"/>
        <v>0</v>
      </c>
      <c r="P86" s="16">
        <f aca="true" t="shared" si="32" ref="P86:P117">IF(H86&lt;=17,H86*G86,IF(H86&gt;17,17*G86))</f>
        <v>0</v>
      </c>
      <c r="Q86" s="16">
        <f t="shared" si="26"/>
        <v>0</v>
      </c>
      <c r="R86" s="16">
        <f t="shared" si="27"/>
        <v>0</v>
      </c>
      <c r="S86" s="16">
        <f t="shared" si="28"/>
        <v>10</v>
      </c>
      <c r="T86" s="16">
        <f t="shared" si="29"/>
        <v>0</v>
      </c>
      <c r="U86" s="16">
        <f t="shared" si="30"/>
        <v>0</v>
      </c>
      <c r="V86" s="16" t="str">
        <f t="shared" si="23"/>
        <v>10</v>
      </c>
      <c r="W86" s="26">
        <f t="shared" si="31"/>
        <v>20</v>
      </c>
      <c r="X86" s="28" t="s">
        <v>289</v>
      </c>
    </row>
    <row r="87" spans="1:24" ht="19.9" customHeight="1">
      <c r="A87" s="34">
        <v>25494</v>
      </c>
      <c r="B87" s="34" t="s">
        <v>162</v>
      </c>
      <c r="C87" s="35">
        <v>23288</v>
      </c>
      <c r="D87" s="36">
        <v>44068</v>
      </c>
      <c r="E87" s="37"/>
      <c r="F87" s="11">
        <v>2</v>
      </c>
      <c r="G87" s="13"/>
      <c r="H87" s="13"/>
      <c r="I87" s="13"/>
      <c r="J87" s="13"/>
      <c r="K87" s="13"/>
      <c r="L87" s="13"/>
      <c r="M87" s="13"/>
      <c r="N87" s="12">
        <f t="shared" si="24"/>
        <v>56</v>
      </c>
      <c r="O87" s="16">
        <f t="shared" si="25"/>
        <v>0</v>
      </c>
      <c r="P87" s="16">
        <f t="shared" si="32"/>
        <v>0</v>
      </c>
      <c r="Q87" s="16">
        <f t="shared" si="26"/>
        <v>0</v>
      </c>
      <c r="R87" s="16">
        <f t="shared" si="27"/>
        <v>0</v>
      </c>
      <c r="S87" s="16">
        <f t="shared" si="28"/>
        <v>0</v>
      </c>
      <c r="T87" s="16">
        <f t="shared" si="29"/>
        <v>0</v>
      </c>
      <c r="U87" s="16">
        <f t="shared" si="30"/>
        <v>0</v>
      </c>
      <c r="V87" s="16">
        <f t="shared" si="23"/>
        <v>20</v>
      </c>
      <c r="W87" s="26">
        <f t="shared" si="31"/>
        <v>20</v>
      </c>
      <c r="X87" s="28" t="s">
        <v>290</v>
      </c>
    </row>
    <row r="88" spans="1:24" ht="19.9" customHeight="1">
      <c r="A88" s="34">
        <v>25484</v>
      </c>
      <c r="B88" s="34" t="s">
        <v>158</v>
      </c>
      <c r="C88" s="35">
        <v>23394</v>
      </c>
      <c r="D88" s="36">
        <v>44068</v>
      </c>
      <c r="E88" s="37"/>
      <c r="F88" s="11">
        <v>2</v>
      </c>
      <c r="G88" s="13"/>
      <c r="H88" s="13"/>
      <c r="I88" s="13"/>
      <c r="J88" s="13"/>
      <c r="K88" s="13"/>
      <c r="L88" s="13"/>
      <c r="M88" s="13"/>
      <c r="N88" s="12">
        <f t="shared" si="24"/>
        <v>56</v>
      </c>
      <c r="O88" s="16">
        <f t="shared" si="25"/>
        <v>0</v>
      </c>
      <c r="P88" s="16">
        <f t="shared" si="32"/>
        <v>0</v>
      </c>
      <c r="Q88" s="16">
        <f t="shared" si="26"/>
        <v>0</v>
      </c>
      <c r="R88" s="16">
        <f t="shared" si="27"/>
        <v>0</v>
      </c>
      <c r="S88" s="16">
        <f t="shared" si="28"/>
        <v>0</v>
      </c>
      <c r="T88" s="16">
        <f t="shared" si="29"/>
        <v>0</v>
      </c>
      <c r="U88" s="16">
        <f t="shared" si="30"/>
        <v>0</v>
      </c>
      <c r="V88" s="16">
        <f t="shared" si="23"/>
        <v>20</v>
      </c>
      <c r="W88" s="26">
        <f t="shared" si="31"/>
        <v>20</v>
      </c>
      <c r="X88" s="28" t="s">
        <v>291</v>
      </c>
    </row>
    <row r="89" spans="1:24" ht="19.9" customHeight="1">
      <c r="A89" s="34">
        <v>25471</v>
      </c>
      <c r="B89" s="34" t="s">
        <v>167</v>
      </c>
      <c r="C89" s="35">
        <v>21756</v>
      </c>
      <c r="D89" s="36">
        <v>44068</v>
      </c>
      <c r="E89" s="37"/>
      <c r="F89" s="11">
        <v>2</v>
      </c>
      <c r="G89" s="13"/>
      <c r="H89" s="13"/>
      <c r="I89" s="13"/>
      <c r="J89" s="13"/>
      <c r="K89" s="13"/>
      <c r="L89" s="13"/>
      <c r="M89" s="13"/>
      <c r="N89" s="12">
        <f t="shared" si="24"/>
        <v>61</v>
      </c>
      <c r="O89" s="16">
        <f t="shared" si="25"/>
        <v>0</v>
      </c>
      <c r="P89" s="16">
        <f t="shared" si="32"/>
        <v>0</v>
      </c>
      <c r="Q89" s="16">
        <f t="shared" si="26"/>
        <v>0</v>
      </c>
      <c r="R89" s="16">
        <f t="shared" si="27"/>
        <v>0</v>
      </c>
      <c r="S89" s="16">
        <f t="shared" si="28"/>
        <v>0</v>
      </c>
      <c r="T89" s="16">
        <f t="shared" si="29"/>
        <v>0</v>
      </c>
      <c r="U89" s="16">
        <f t="shared" si="30"/>
        <v>0</v>
      </c>
      <c r="V89" s="16">
        <f t="shared" si="23"/>
        <v>20</v>
      </c>
      <c r="W89" s="26">
        <f t="shared" si="31"/>
        <v>20</v>
      </c>
      <c r="X89" s="28" t="s">
        <v>292</v>
      </c>
    </row>
    <row r="90" spans="1:24" ht="19.9" customHeight="1">
      <c r="A90" s="34">
        <v>25460</v>
      </c>
      <c r="B90" s="34" t="s">
        <v>169</v>
      </c>
      <c r="C90" s="35">
        <v>25166</v>
      </c>
      <c r="D90" s="36">
        <v>44068</v>
      </c>
      <c r="E90" s="37"/>
      <c r="F90" s="11">
        <v>2</v>
      </c>
      <c r="G90" s="13"/>
      <c r="H90" s="13"/>
      <c r="I90" s="13"/>
      <c r="J90" s="13"/>
      <c r="K90" s="13"/>
      <c r="L90" s="13"/>
      <c r="M90" s="13"/>
      <c r="N90" s="12">
        <f t="shared" si="24"/>
        <v>51</v>
      </c>
      <c r="O90" s="16">
        <f t="shared" si="25"/>
        <v>0</v>
      </c>
      <c r="P90" s="16">
        <f t="shared" si="32"/>
        <v>0</v>
      </c>
      <c r="Q90" s="16">
        <f t="shared" si="26"/>
        <v>0</v>
      </c>
      <c r="R90" s="16">
        <f t="shared" si="27"/>
        <v>0</v>
      </c>
      <c r="S90" s="16">
        <f t="shared" si="28"/>
        <v>0</v>
      </c>
      <c r="T90" s="16">
        <f t="shared" si="29"/>
        <v>0</v>
      </c>
      <c r="U90" s="16">
        <f t="shared" si="30"/>
        <v>0</v>
      </c>
      <c r="V90" s="16">
        <f t="shared" si="23"/>
        <v>20</v>
      </c>
      <c r="W90" s="26">
        <f t="shared" si="31"/>
        <v>20</v>
      </c>
      <c r="X90" s="28" t="s">
        <v>293</v>
      </c>
    </row>
    <row r="91" spans="1:24" ht="19.9" customHeight="1">
      <c r="A91" s="34">
        <v>25444</v>
      </c>
      <c r="B91" s="34" t="s">
        <v>151</v>
      </c>
      <c r="C91" s="35">
        <v>32036</v>
      </c>
      <c r="D91" s="36">
        <v>44068</v>
      </c>
      <c r="E91" s="37"/>
      <c r="F91" s="11">
        <v>2</v>
      </c>
      <c r="G91" s="13"/>
      <c r="H91" s="13"/>
      <c r="I91" s="13"/>
      <c r="J91" s="13"/>
      <c r="K91" s="13">
        <v>2</v>
      </c>
      <c r="L91" s="13"/>
      <c r="M91" s="13"/>
      <c r="N91" s="12">
        <f t="shared" si="24"/>
        <v>32</v>
      </c>
      <c r="O91" s="16">
        <f t="shared" si="25"/>
        <v>0</v>
      </c>
      <c r="P91" s="16">
        <f t="shared" si="32"/>
        <v>0</v>
      </c>
      <c r="Q91" s="16">
        <f t="shared" si="26"/>
        <v>0</v>
      </c>
      <c r="R91" s="16">
        <f t="shared" si="27"/>
        <v>0</v>
      </c>
      <c r="S91" s="16">
        <f t="shared" si="28"/>
        <v>10</v>
      </c>
      <c r="T91" s="16">
        <f t="shared" si="29"/>
        <v>0</v>
      </c>
      <c r="U91" s="16">
        <f t="shared" si="30"/>
        <v>0</v>
      </c>
      <c r="V91" s="16" t="str">
        <f t="shared" si="23"/>
        <v>10</v>
      </c>
      <c r="W91" s="26">
        <f t="shared" si="31"/>
        <v>20</v>
      </c>
      <c r="X91" s="28" t="s">
        <v>294</v>
      </c>
    </row>
    <row r="92" spans="1:24" ht="19.9" customHeight="1">
      <c r="A92" s="34">
        <v>25443</v>
      </c>
      <c r="B92" s="34" t="s">
        <v>145</v>
      </c>
      <c r="C92" s="35">
        <v>23269</v>
      </c>
      <c r="D92" s="36">
        <v>44068</v>
      </c>
      <c r="E92" s="37"/>
      <c r="F92" s="11">
        <v>2</v>
      </c>
      <c r="G92" s="13"/>
      <c r="H92" s="13"/>
      <c r="I92" s="13"/>
      <c r="J92" s="13"/>
      <c r="K92" s="13"/>
      <c r="L92" s="13"/>
      <c r="M92" s="13"/>
      <c r="N92" s="12">
        <f t="shared" si="24"/>
        <v>56</v>
      </c>
      <c r="O92" s="16">
        <f t="shared" si="25"/>
        <v>0</v>
      </c>
      <c r="P92" s="16">
        <f t="shared" si="32"/>
        <v>0</v>
      </c>
      <c r="Q92" s="16">
        <f t="shared" si="26"/>
        <v>0</v>
      </c>
      <c r="R92" s="16">
        <f t="shared" si="27"/>
        <v>0</v>
      </c>
      <c r="S92" s="16">
        <f t="shared" si="28"/>
        <v>0</v>
      </c>
      <c r="T92" s="16">
        <f t="shared" si="29"/>
        <v>0</v>
      </c>
      <c r="U92" s="16">
        <f t="shared" si="30"/>
        <v>0</v>
      </c>
      <c r="V92" s="16">
        <f aca="true" t="shared" si="33" ref="V92:V123">IF(N92&gt;50,20,IF(N92&lt;=50,"10"))</f>
        <v>20</v>
      </c>
      <c r="W92" s="26">
        <f t="shared" si="31"/>
        <v>20</v>
      </c>
      <c r="X92" s="28" t="s">
        <v>295</v>
      </c>
    </row>
    <row r="93" spans="1:24" ht="19.9" customHeight="1">
      <c r="A93" s="34">
        <v>25420</v>
      </c>
      <c r="B93" s="34" t="s">
        <v>152</v>
      </c>
      <c r="C93" s="35">
        <v>22589</v>
      </c>
      <c r="D93" s="36">
        <v>44068</v>
      </c>
      <c r="E93" s="37"/>
      <c r="F93" s="11">
        <v>2</v>
      </c>
      <c r="G93" s="13"/>
      <c r="H93" s="13"/>
      <c r="I93" s="13"/>
      <c r="J93" s="13"/>
      <c r="K93" s="13"/>
      <c r="L93" s="13"/>
      <c r="M93" s="13"/>
      <c r="N93" s="12">
        <f aca="true" t="shared" si="34" ref="N93:N124">DATEDIF(C93,D93,"y")</f>
        <v>58</v>
      </c>
      <c r="O93" s="16">
        <f t="shared" si="25"/>
        <v>0</v>
      </c>
      <c r="P93" s="16">
        <f t="shared" si="32"/>
        <v>0</v>
      </c>
      <c r="Q93" s="16">
        <f t="shared" si="26"/>
        <v>0</v>
      </c>
      <c r="R93" s="16">
        <f t="shared" si="27"/>
        <v>0</v>
      </c>
      <c r="S93" s="16">
        <f t="shared" si="28"/>
        <v>0</v>
      </c>
      <c r="T93" s="16">
        <f t="shared" si="29"/>
        <v>0</v>
      </c>
      <c r="U93" s="16">
        <f t="shared" si="30"/>
        <v>0</v>
      </c>
      <c r="V93" s="16">
        <f t="shared" si="33"/>
        <v>20</v>
      </c>
      <c r="W93" s="26">
        <f t="shared" si="31"/>
        <v>20</v>
      </c>
      <c r="X93" s="28" t="s">
        <v>296</v>
      </c>
    </row>
    <row r="94" spans="1:24" ht="19.9" customHeight="1">
      <c r="A94" s="34">
        <v>25410</v>
      </c>
      <c r="B94" s="35" t="s">
        <v>186</v>
      </c>
      <c r="C94" s="35">
        <v>32692</v>
      </c>
      <c r="D94" s="36">
        <v>44068</v>
      </c>
      <c r="E94" s="37"/>
      <c r="F94" s="11">
        <v>1</v>
      </c>
      <c r="G94" s="13"/>
      <c r="H94" s="13"/>
      <c r="I94" s="13"/>
      <c r="J94" s="13"/>
      <c r="K94" s="13">
        <v>2</v>
      </c>
      <c r="L94" s="13"/>
      <c r="M94" s="13"/>
      <c r="N94" s="12">
        <f t="shared" si="34"/>
        <v>31</v>
      </c>
      <c r="O94" s="16">
        <f t="shared" si="25"/>
        <v>0</v>
      </c>
      <c r="P94" s="16">
        <f t="shared" si="32"/>
        <v>0</v>
      </c>
      <c r="Q94" s="16">
        <f t="shared" si="26"/>
        <v>0</v>
      </c>
      <c r="R94" s="16">
        <f t="shared" si="27"/>
        <v>0</v>
      </c>
      <c r="S94" s="16">
        <f t="shared" si="28"/>
        <v>10</v>
      </c>
      <c r="T94" s="16">
        <f t="shared" si="29"/>
        <v>0</v>
      </c>
      <c r="U94" s="16">
        <f t="shared" si="30"/>
        <v>0</v>
      </c>
      <c r="V94" s="16" t="str">
        <f t="shared" si="33"/>
        <v>10</v>
      </c>
      <c r="W94" s="26">
        <f t="shared" si="31"/>
        <v>20</v>
      </c>
      <c r="X94" s="28" t="s">
        <v>297</v>
      </c>
    </row>
    <row r="95" spans="1:24" ht="19.9" customHeight="1">
      <c r="A95" s="34">
        <v>25395</v>
      </c>
      <c r="B95" s="34" t="s">
        <v>155</v>
      </c>
      <c r="C95" s="35">
        <v>23231</v>
      </c>
      <c r="D95" s="36">
        <v>44068</v>
      </c>
      <c r="E95" s="37"/>
      <c r="F95" s="11">
        <v>1</v>
      </c>
      <c r="G95" s="13"/>
      <c r="H95" s="13"/>
      <c r="I95" s="13"/>
      <c r="J95" s="13"/>
      <c r="K95" s="13"/>
      <c r="L95" s="13"/>
      <c r="M95" s="13"/>
      <c r="N95" s="12">
        <f t="shared" si="34"/>
        <v>57</v>
      </c>
      <c r="O95" s="16">
        <f t="shared" si="25"/>
        <v>0</v>
      </c>
      <c r="P95" s="16">
        <f t="shared" si="32"/>
        <v>0</v>
      </c>
      <c r="Q95" s="16">
        <f t="shared" si="26"/>
        <v>0</v>
      </c>
      <c r="R95" s="16">
        <f t="shared" si="27"/>
        <v>0</v>
      </c>
      <c r="S95" s="16">
        <f t="shared" si="28"/>
        <v>0</v>
      </c>
      <c r="T95" s="16">
        <f t="shared" si="29"/>
        <v>0</v>
      </c>
      <c r="U95" s="16">
        <f t="shared" si="30"/>
        <v>0</v>
      </c>
      <c r="V95" s="16">
        <f t="shared" si="33"/>
        <v>20</v>
      </c>
      <c r="W95" s="26">
        <f t="shared" si="31"/>
        <v>20</v>
      </c>
      <c r="X95" s="28" t="s">
        <v>298</v>
      </c>
    </row>
    <row r="96" spans="1:24" ht="19.9" customHeight="1">
      <c r="A96" s="34">
        <v>25393</v>
      </c>
      <c r="B96" s="34" t="s">
        <v>150</v>
      </c>
      <c r="C96" s="35">
        <v>23093</v>
      </c>
      <c r="D96" s="36">
        <v>44068</v>
      </c>
      <c r="E96" s="37"/>
      <c r="F96" s="11">
        <v>2</v>
      </c>
      <c r="G96" s="13"/>
      <c r="H96" s="13"/>
      <c r="I96" s="13"/>
      <c r="J96" s="13"/>
      <c r="K96" s="13"/>
      <c r="L96" s="13"/>
      <c r="M96" s="13"/>
      <c r="N96" s="12">
        <f t="shared" si="34"/>
        <v>57</v>
      </c>
      <c r="O96" s="16">
        <f t="shared" si="25"/>
        <v>0</v>
      </c>
      <c r="P96" s="16">
        <f t="shared" si="32"/>
        <v>0</v>
      </c>
      <c r="Q96" s="16">
        <f t="shared" si="26"/>
        <v>0</v>
      </c>
      <c r="R96" s="16">
        <f t="shared" si="27"/>
        <v>0</v>
      </c>
      <c r="S96" s="16">
        <f t="shared" si="28"/>
        <v>0</v>
      </c>
      <c r="T96" s="16">
        <f t="shared" si="29"/>
        <v>0</v>
      </c>
      <c r="U96" s="16">
        <f t="shared" si="30"/>
        <v>0</v>
      </c>
      <c r="V96" s="16">
        <f t="shared" si="33"/>
        <v>20</v>
      </c>
      <c r="W96" s="26">
        <f t="shared" si="31"/>
        <v>20</v>
      </c>
      <c r="X96" s="28" t="s">
        <v>299</v>
      </c>
    </row>
    <row r="97" spans="1:24" ht="19.9" customHeight="1">
      <c r="A97" s="34">
        <v>25383</v>
      </c>
      <c r="B97" s="34"/>
      <c r="C97" s="35">
        <v>28190</v>
      </c>
      <c r="D97" s="36">
        <v>44068</v>
      </c>
      <c r="E97" s="37"/>
      <c r="F97" s="11">
        <v>2</v>
      </c>
      <c r="G97" s="13"/>
      <c r="H97" s="13"/>
      <c r="I97" s="13"/>
      <c r="J97" s="13"/>
      <c r="K97" s="13">
        <v>2</v>
      </c>
      <c r="L97" s="13"/>
      <c r="M97" s="13"/>
      <c r="N97" s="12">
        <f t="shared" si="34"/>
        <v>43</v>
      </c>
      <c r="O97" s="16">
        <f t="shared" si="25"/>
        <v>0</v>
      </c>
      <c r="P97" s="16">
        <f t="shared" si="32"/>
        <v>0</v>
      </c>
      <c r="Q97" s="16">
        <f t="shared" si="26"/>
        <v>0</v>
      </c>
      <c r="R97" s="16">
        <f t="shared" si="27"/>
        <v>0</v>
      </c>
      <c r="S97" s="16">
        <f t="shared" si="28"/>
        <v>10</v>
      </c>
      <c r="T97" s="16">
        <f t="shared" si="29"/>
        <v>0</v>
      </c>
      <c r="U97" s="16">
        <f t="shared" si="30"/>
        <v>0</v>
      </c>
      <c r="V97" s="16" t="str">
        <f t="shared" si="33"/>
        <v>10</v>
      </c>
      <c r="W97" s="26">
        <f t="shared" si="31"/>
        <v>20</v>
      </c>
      <c r="X97" s="28" t="s">
        <v>300</v>
      </c>
    </row>
    <row r="98" spans="1:24" ht="19.9" customHeight="1">
      <c r="A98" s="34">
        <v>25377</v>
      </c>
      <c r="B98" s="34" t="s">
        <v>141</v>
      </c>
      <c r="C98" s="35">
        <v>24727</v>
      </c>
      <c r="D98" s="36">
        <v>44068</v>
      </c>
      <c r="E98" s="37"/>
      <c r="F98" s="11">
        <v>2</v>
      </c>
      <c r="G98" s="13"/>
      <c r="H98" s="13"/>
      <c r="I98" s="13"/>
      <c r="J98" s="13"/>
      <c r="K98" s="13"/>
      <c r="L98" s="13"/>
      <c r="M98" s="13"/>
      <c r="N98" s="12">
        <f t="shared" si="34"/>
        <v>52</v>
      </c>
      <c r="O98" s="16">
        <f t="shared" si="25"/>
        <v>0</v>
      </c>
      <c r="P98" s="16">
        <f t="shared" si="32"/>
        <v>0</v>
      </c>
      <c r="Q98" s="16">
        <f t="shared" si="26"/>
        <v>0</v>
      </c>
      <c r="R98" s="16">
        <f t="shared" si="27"/>
        <v>0</v>
      </c>
      <c r="S98" s="16">
        <f t="shared" si="28"/>
        <v>0</v>
      </c>
      <c r="T98" s="16">
        <f t="shared" si="29"/>
        <v>0</v>
      </c>
      <c r="U98" s="16">
        <f t="shared" si="30"/>
        <v>0</v>
      </c>
      <c r="V98" s="16">
        <f t="shared" si="33"/>
        <v>20</v>
      </c>
      <c r="W98" s="26">
        <f t="shared" si="31"/>
        <v>20</v>
      </c>
      <c r="X98" s="28" t="s">
        <v>301</v>
      </c>
    </row>
    <row r="99" spans="1:24" ht="19.9" customHeight="1">
      <c r="A99" s="34">
        <v>25370</v>
      </c>
      <c r="B99" s="34" t="s">
        <v>190</v>
      </c>
      <c r="C99" s="35">
        <v>32742</v>
      </c>
      <c r="D99" s="36">
        <v>44068</v>
      </c>
      <c r="E99" s="37"/>
      <c r="F99" s="11">
        <v>1</v>
      </c>
      <c r="G99" s="13"/>
      <c r="H99" s="13"/>
      <c r="I99" s="13"/>
      <c r="J99" s="13"/>
      <c r="K99" s="13">
        <v>2</v>
      </c>
      <c r="L99" s="13"/>
      <c r="M99" s="13"/>
      <c r="N99" s="12">
        <f t="shared" si="34"/>
        <v>31</v>
      </c>
      <c r="O99" s="16">
        <f t="shared" si="25"/>
        <v>0</v>
      </c>
      <c r="P99" s="16">
        <f t="shared" si="32"/>
        <v>0</v>
      </c>
      <c r="Q99" s="16">
        <f t="shared" si="26"/>
        <v>0</v>
      </c>
      <c r="R99" s="16">
        <f t="shared" si="27"/>
        <v>0</v>
      </c>
      <c r="S99" s="16">
        <f t="shared" si="28"/>
        <v>10</v>
      </c>
      <c r="T99" s="16">
        <f t="shared" si="29"/>
        <v>0</v>
      </c>
      <c r="U99" s="16">
        <f t="shared" si="30"/>
        <v>0</v>
      </c>
      <c r="V99" s="16" t="str">
        <f t="shared" si="33"/>
        <v>10</v>
      </c>
      <c r="W99" s="26">
        <f t="shared" si="31"/>
        <v>20</v>
      </c>
      <c r="X99" s="28" t="s">
        <v>302</v>
      </c>
    </row>
    <row r="100" spans="1:24" ht="19.9" customHeight="1">
      <c r="A100" s="34">
        <v>25366</v>
      </c>
      <c r="B100" s="34" t="s">
        <v>136</v>
      </c>
      <c r="C100" s="35">
        <v>27484</v>
      </c>
      <c r="D100" s="36">
        <v>44068</v>
      </c>
      <c r="E100" s="37"/>
      <c r="F100" s="11">
        <v>2</v>
      </c>
      <c r="G100" s="13"/>
      <c r="H100" s="13"/>
      <c r="I100" s="13"/>
      <c r="J100" s="13"/>
      <c r="K100" s="13">
        <v>2</v>
      </c>
      <c r="L100" s="13"/>
      <c r="M100" s="13"/>
      <c r="N100" s="12">
        <f t="shared" si="34"/>
        <v>45</v>
      </c>
      <c r="O100" s="16">
        <f t="shared" si="25"/>
        <v>0</v>
      </c>
      <c r="P100" s="16">
        <f t="shared" si="32"/>
        <v>0</v>
      </c>
      <c r="Q100" s="16">
        <f t="shared" si="26"/>
        <v>0</v>
      </c>
      <c r="R100" s="16">
        <f t="shared" si="27"/>
        <v>0</v>
      </c>
      <c r="S100" s="16">
        <f t="shared" si="28"/>
        <v>10</v>
      </c>
      <c r="T100" s="16">
        <f t="shared" si="29"/>
        <v>0</v>
      </c>
      <c r="U100" s="16">
        <f t="shared" si="30"/>
        <v>0</v>
      </c>
      <c r="V100" s="16" t="str">
        <f t="shared" si="33"/>
        <v>10</v>
      </c>
      <c r="W100" s="26">
        <f t="shared" si="31"/>
        <v>20</v>
      </c>
      <c r="X100" s="28" t="s">
        <v>303</v>
      </c>
    </row>
    <row r="101" spans="1:24" ht="19.9" customHeight="1">
      <c r="A101" s="34">
        <v>25357</v>
      </c>
      <c r="B101" s="34" t="s">
        <v>191</v>
      </c>
      <c r="C101" s="35">
        <v>30623</v>
      </c>
      <c r="D101" s="36">
        <v>44068</v>
      </c>
      <c r="E101" s="37"/>
      <c r="F101" s="11">
        <v>1</v>
      </c>
      <c r="G101" s="13"/>
      <c r="H101" s="13"/>
      <c r="I101" s="13"/>
      <c r="J101" s="13"/>
      <c r="K101" s="13">
        <v>2</v>
      </c>
      <c r="L101" s="13"/>
      <c r="M101" s="13"/>
      <c r="N101" s="12">
        <f t="shared" si="34"/>
        <v>36</v>
      </c>
      <c r="O101" s="16">
        <f t="shared" si="25"/>
        <v>0</v>
      </c>
      <c r="P101" s="16">
        <f t="shared" si="32"/>
        <v>0</v>
      </c>
      <c r="Q101" s="16">
        <f t="shared" si="26"/>
        <v>0</v>
      </c>
      <c r="R101" s="16">
        <f t="shared" si="27"/>
        <v>0</v>
      </c>
      <c r="S101" s="16">
        <f t="shared" si="28"/>
        <v>10</v>
      </c>
      <c r="T101" s="16">
        <f t="shared" si="29"/>
        <v>0</v>
      </c>
      <c r="U101" s="16">
        <f t="shared" si="30"/>
        <v>0</v>
      </c>
      <c r="V101" s="16" t="str">
        <f t="shared" si="33"/>
        <v>10</v>
      </c>
      <c r="W101" s="26">
        <f t="shared" si="31"/>
        <v>20</v>
      </c>
      <c r="X101" s="28" t="s">
        <v>304</v>
      </c>
    </row>
    <row r="102" spans="1:24" ht="19.9" customHeight="1">
      <c r="A102" s="34">
        <v>25354</v>
      </c>
      <c r="B102" s="34" t="s">
        <v>123</v>
      </c>
      <c r="C102" s="35">
        <v>25034</v>
      </c>
      <c r="D102" s="36">
        <v>44068</v>
      </c>
      <c r="E102" s="37"/>
      <c r="F102" s="11">
        <v>2</v>
      </c>
      <c r="G102" s="13"/>
      <c r="H102" s="13"/>
      <c r="I102" s="13"/>
      <c r="J102" s="13"/>
      <c r="K102" s="13"/>
      <c r="L102" s="13"/>
      <c r="M102" s="13"/>
      <c r="N102" s="12">
        <f t="shared" si="34"/>
        <v>52</v>
      </c>
      <c r="O102" s="16">
        <f t="shared" si="25"/>
        <v>0</v>
      </c>
      <c r="P102" s="16">
        <f t="shared" si="32"/>
        <v>0</v>
      </c>
      <c r="Q102" s="16">
        <f t="shared" si="26"/>
        <v>0</v>
      </c>
      <c r="R102" s="16">
        <f t="shared" si="27"/>
        <v>0</v>
      </c>
      <c r="S102" s="16">
        <f t="shared" si="28"/>
        <v>0</v>
      </c>
      <c r="T102" s="16">
        <f t="shared" si="29"/>
        <v>0</v>
      </c>
      <c r="U102" s="16">
        <f t="shared" si="30"/>
        <v>0</v>
      </c>
      <c r="V102" s="16">
        <f t="shared" si="33"/>
        <v>20</v>
      </c>
      <c r="W102" s="26">
        <f t="shared" si="31"/>
        <v>20</v>
      </c>
      <c r="X102" s="28" t="s">
        <v>305</v>
      </c>
    </row>
    <row r="103" spans="1:24" ht="19.9" customHeight="1">
      <c r="A103" s="34">
        <v>25350</v>
      </c>
      <c r="B103" s="34" t="s">
        <v>192</v>
      </c>
      <c r="C103" s="35">
        <v>30184</v>
      </c>
      <c r="D103" s="36">
        <v>44068</v>
      </c>
      <c r="E103" s="37"/>
      <c r="F103" s="11">
        <v>1</v>
      </c>
      <c r="G103" s="13"/>
      <c r="H103" s="13"/>
      <c r="I103" s="13"/>
      <c r="J103" s="13"/>
      <c r="K103" s="13">
        <v>2</v>
      </c>
      <c r="L103" s="13"/>
      <c r="M103" s="13"/>
      <c r="N103" s="12">
        <f t="shared" si="34"/>
        <v>38</v>
      </c>
      <c r="O103" s="16">
        <f t="shared" si="25"/>
        <v>0</v>
      </c>
      <c r="P103" s="16">
        <f t="shared" si="32"/>
        <v>0</v>
      </c>
      <c r="Q103" s="16">
        <f t="shared" si="26"/>
        <v>0</v>
      </c>
      <c r="R103" s="16">
        <f t="shared" si="27"/>
        <v>0</v>
      </c>
      <c r="S103" s="16">
        <f t="shared" si="28"/>
        <v>10</v>
      </c>
      <c r="T103" s="16">
        <f t="shared" si="29"/>
        <v>0</v>
      </c>
      <c r="U103" s="16">
        <f t="shared" si="30"/>
        <v>0</v>
      </c>
      <c r="V103" s="16" t="str">
        <f t="shared" si="33"/>
        <v>10</v>
      </c>
      <c r="W103" s="26">
        <f t="shared" si="31"/>
        <v>20</v>
      </c>
      <c r="X103" s="28" t="s">
        <v>306</v>
      </c>
    </row>
    <row r="104" spans="1:24" ht="19.9" customHeight="1">
      <c r="A104" s="34">
        <v>25341</v>
      </c>
      <c r="B104" s="34" t="s">
        <v>88</v>
      </c>
      <c r="C104" s="35">
        <v>22881</v>
      </c>
      <c r="D104" s="36">
        <v>44068</v>
      </c>
      <c r="E104" s="37"/>
      <c r="F104" s="11">
        <v>2</v>
      </c>
      <c r="G104" s="13"/>
      <c r="H104" s="13"/>
      <c r="I104" s="13"/>
      <c r="J104" s="13"/>
      <c r="K104" s="13"/>
      <c r="L104" s="13"/>
      <c r="M104" s="13"/>
      <c r="N104" s="12">
        <f t="shared" si="34"/>
        <v>58</v>
      </c>
      <c r="O104" s="16">
        <f t="shared" si="25"/>
        <v>0</v>
      </c>
      <c r="P104" s="16">
        <f t="shared" si="32"/>
        <v>0</v>
      </c>
      <c r="Q104" s="16">
        <f t="shared" si="26"/>
        <v>0</v>
      </c>
      <c r="R104" s="16">
        <f t="shared" si="27"/>
        <v>0</v>
      </c>
      <c r="S104" s="16">
        <f t="shared" si="28"/>
        <v>0</v>
      </c>
      <c r="T104" s="16">
        <f t="shared" si="29"/>
        <v>0</v>
      </c>
      <c r="U104" s="16">
        <f t="shared" si="30"/>
        <v>0</v>
      </c>
      <c r="V104" s="16">
        <f t="shared" si="33"/>
        <v>20</v>
      </c>
      <c r="W104" s="26">
        <f t="shared" si="31"/>
        <v>20</v>
      </c>
      <c r="X104" s="28" t="s">
        <v>307</v>
      </c>
    </row>
    <row r="105" spans="1:24" ht="19.9" customHeight="1">
      <c r="A105" s="34">
        <v>25323</v>
      </c>
      <c r="B105" s="34" t="s">
        <v>116</v>
      </c>
      <c r="C105" s="35">
        <v>30998</v>
      </c>
      <c r="D105" s="36">
        <v>44068</v>
      </c>
      <c r="E105" s="37"/>
      <c r="F105" s="11">
        <v>1</v>
      </c>
      <c r="G105" s="13"/>
      <c r="H105" s="13"/>
      <c r="I105" s="13"/>
      <c r="J105" s="13"/>
      <c r="K105" s="13">
        <v>2</v>
      </c>
      <c r="L105" s="13"/>
      <c r="M105" s="13"/>
      <c r="N105" s="12">
        <f t="shared" si="34"/>
        <v>35</v>
      </c>
      <c r="O105" s="16">
        <f aca="true" t="shared" si="35" ref="O105:O136">G105*17</f>
        <v>0</v>
      </c>
      <c r="P105" s="16">
        <f t="shared" si="32"/>
        <v>0</v>
      </c>
      <c r="Q105" s="16">
        <f aca="true" t="shared" si="36" ref="Q105:Q136">IF(I105=0,0,IF(I105=4,30,IF(I105=5,40,IF(I105=6,50,IF(I105=7,60,IF(I105=8,70,IF(I105=9,80,IF(I105=10,90))))))))</f>
        <v>0</v>
      </c>
      <c r="R105" s="16">
        <f aca="true" t="shared" si="37" ref="R105:R136">IF(J105=3,15,IF(J105=0,0))</f>
        <v>0</v>
      </c>
      <c r="S105" s="16">
        <f aca="true" t="shared" si="38" ref="S105:S136">IF(K105=0,0,IF(K105=1,5,IF(K105=2,10,IF(K105=3,20,IF(K105=4,30,IF(K105=5,40))))))</f>
        <v>10</v>
      </c>
      <c r="T105" s="16">
        <f aca="true" t="shared" si="39" ref="T105:T136">L105*10</f>
        <v>0</v>
      </c>
      <c r="U105" s="16">
        <f aca="true" t="shared" si="40" ref="U105:U136">IF(M105&lt;50,0,IF(M105&lt;=59,10,IF(M105&lt;=66,12,IF(M105&lt;=69,15,IF(M105&gt;=70,17)))))</f>
        <v>0</v>
      </c>
      <c r="V105" s="16" t="str">
        <f t="shared" si="33"/>
        <v>10</v>
      </c>
      <c r="W105" s="26">
        <f aca="true" t="shared" si="41" ref="W105:W136">O105+Q105+R105+S105+T105+U105+V105+P105</f>
        <v>20</v>
      </c>
      <c r="X105" s="28" t="s">
        <v>308</v>
      </c>
    </row>
    <row r="106" spans="1:24" ht="19.9" customHeight="1">
      <c r="A106" s="34">
        <v>25305</v>
      </c>
      <c r="B106" s="34" t="s">
        <v>194</v>
      </c>
      <c r="C106" s="35">
        <v>29257</v>
      </c>
      <c r="D106" s="36">
        <v>44068</v>
      </c>
      <c r="E106" s="37"/>
      <c r="F106" s="11">
        <v>1</v>
      </c>
      <c r="G106" s="13"/>
      <c r="H106" s="13"/>
      <c r="I106" s="13"/>
      <c r="J106" s="13"/>
      <c r="K106" s="13">
        <v>2</v>
      </c>
      <c r="L106" s="13"/>
      <c r="M106" s="13"/>
      <c r="N106" s="12">
        <f t="shared" si="34"/>
        <v>40</v>
      </c>
      <c r="O106" s="16">
        <f t="shared" si="35"/>
        <v>0</v>
      </c>
      <c r="P106" s="16">
        <f t="shared" si="32"/>
        <v>0</v>
      </c>
      <c r="Q106" s="16">
        <f t="shared" si="36"/>
        <v>0</v>
      </c>
      <c r="R106" s="16">
        <f t="shared" si="37"/>
        <v>0</v>
      </c>
      <c r="S106" s="16">
        <f t="shared" si="38"/>
        <v>10</v>
      </c>
      <c r="T106" s="16">
        <f t="shared" si="39"/>
        <v>0</v>
      </c>
      <c r="U106" s="16">
        <f t="shared" si="40"/>
        <v>0</v>
      </c>
      <c r="V106" s="16" t="str">
        <f t="shared" si="33"/>
        <v>10</v>
      </c>
      <c r="W106" s="26">
        <f t="shared" si="41"/>
        <v>20</v>
      </c>
      <c r="X106" s="28" t="s">
        <v>309</v>
      </c>
    </row>
    <row r="107" spans="1:24" ht="19.9" customHeight="1">
      <c r="A107" s="34">
        <v>25301</v>
      </c>
      <c r="B107" s="34" t="s">
        <v>112</v>
      </c>
      <c r="C107" s="35">
        <v>31868</v>
      </c>
      <c r="D107" s="36">
        <v>44068</v>
      </c>
      <c r="E107" s="37"/>
      <c r="F107" s="11">
        <v>2</v>
      </c>
      <c r="G107" s="13"/>
      <c r="H107" s="13"/>
      <c r="I107" s="13"/>
      <c r="J107" s="13"/>
      <c r="K107" s="13">
        <v>2</v>
      </c>
      <c r="L107" s="13"/>
      <c r="M107" s="13"/>
      <c r="N107" s="12">
        <f t="shared" si="34"/>
        <v>33</v>
      </c>
      <c r="O107" s="16">
        <f t="shared" si="35"/>
        <v>0</v>
      </c>
      <c r="P107" s="16">
        <f t="shared" si="32"/>
        <v>0</v>
      </c>
      <c r="Q107" s="16">
        <f t="shared" si="36"/>
        <v>0</v>
      </c>
      <c r="R107" s="16">
        <f t="shared" si="37"/>
        <v>0</v>
      </c>
      <c r="S107" s="16">
        <f t="shared" si="38"/>
        <v>10</v>
      </c>
      <c r="T107" s="16">
        <f t="shared" si="39"/>
        <v>0</v>
      </c>
      <c r="U107" s="16">
        <f t="shared" si="40"/>
        <v>0</v>
      </c>
      <c r="V107" s="16" t="str">
        <f t="shared" si="33"/>
        <v>10</v>
      </c>
      <c r="W107" s="26">
        <f t="shared" si="41"/>
        <v>20</v>
      </c>
      <c r="X107" s="28" t="s">
        <v>310</v>
      </c>
    </row>
    <row r="108" spans="1:24" ht="19.9" customHeight="1">
      <c r="A108" s="34">
        <v>25290</v>
      </c>
      <c r="B108" s="34" t="s">
        <v>197</v>
      </c>
      <c r="C108" s="35">
        <v>23090</v>
      </c>
      <c r="D108" s="36">
        <v>44068</v>
      </c>
      <c r="E108" s="37"/>
      <c r="F108" s="11">
        <v>1</v>
      </c>
      <c r="G108" s="13"/>
      <c r="H108" s="13"/>
      <c r="I108" s="13"/>
      <c r="J108" s="13"/>
      <c r="K108" s="13"/>
      <c r="L108" s="13"/>
      <c r="M108" s="13"/>
      <c r="N108" s="12">
        <f t="shared" si="34"/>
        <v>57</v>
      </c>
      <c r="O108" s="16">
        <f t="shared" si="35"/>
        <v>0</v>
      </c>
      <c r="P108" s="16">
        <f t="shared" si="32"/>
        <v>0</v>
      </c>
      <c r="Q108" s="16">
        <f t="shared" si="36"/>
        <v>0</v>
      </c>
      <c r="R108" s="16">
        <f t="shared" si="37"/>
        <v>0</v>
      </c>
      <c r="S108" s="16">
        <f t="shared" si="38"/>
        <v>0</v>
      </c>
      <c r="T108" s="16">
        <f t="shared" si="39"/>
        <v>0</v>
      </c>
      <c r="U108" s="16">
        <f t="shared" si="40"/>
        <v>0</v>
      </c>
      <c r="V108" s="16">
        <f t="shared" si="33"/>
        <v>20</v>
      </c>
      <c r="W108" s="26">
        <f t="shared" si="41"/>
        <v>20</v>
      </c>
      <c r="X108" s="28" t="s">
        <v>311</v>
      </c>
    </row>
    <row r="109" spans="1:24" ht="19.9" customHeight="1">
      <c r="A109" s="34">
        <v>25285</v>
      </c>
      <c r="B109" s="34" t="s">
        <v>109</v>
      </c>
      <c r="C109" s="35">
        <v>30724</v>
      </c>
      <c r="D109" s="36">
        <v>44068</v>
      </c>
      <c r="E109" s="37"/>
      <c r="F109" s="11">
        <v>2</v>
      </c>
      <c r="G109" s="13"/>
      <c r="H109" s="13"/>
      <c r="I109" s="13"/>
      <c r="J109" s="13"/>
      <c r="K109" s="13">
        <v>2</v>
      </c>
      <c r="L109" s="13"/>
      <c r="M109" s="13"/>
      <c r="N109" s="12">
        <f t="shared" si="34"/>
        <v>36</v>
      </c>
      <c r="O109" s="16">
        <f t="shared" si="35"/>
        <v>0</v>
      </c>
      <c r="P109" s="16">
        <f t="shared" si="32"/>
        <v>0</v>
      </c>
      <c r="Q109" s="16">
        <f t="shared" si="36"/>
        <v>0</v>
      </c>
      <c r="R109" s="16">
        <f t="shared" si="37"/>
        <v>0</v>
      </c>
      <c r="S109" s="16">
        <f t="shared" si="38"/>
        <v>10</v>
      </c>
      <c r="T109" s="16">
        <f t="shared" si="39"/>
        <v>0</v>
      </c>
      <c r="U109" s="16">
        <f t="shared" si="40"/>
        <v>0</v>
      </c>
      <c r="V109" s="16" t="str">
        <f t="shared" si="33"/>
        <v>10</v>
      </c>
      <c r="W109" s="26">
        <f t="shared" si="41"/>
        <v>20</v>
      </c>
      <c r="X109" s="28" t="s">
        <v>312</v>
      </c>
    </row>
    <row r="110" spans="1:24" ht="19.9" customHeight="1">
      <c r="A110" s="34">
        <v>25282</v>
      </c>
      <c r="B110" s="34" t="s">
        <v>108</v>
      </c>
      <c r="C110" s="35">
        <v>30404</v>
      </c>
      <c r="D110" s="36">
        <v>44068</v>
      </c>
      <c r="E110" s="37"/>
      <c r="F110" s="11">
        <v>2</v>
      </c>
      <c r="G110" s="13"/>
      <c r="H110" s="13"/>
      <c r="I110" s="13"/>
      <c r="J110" s="13"/>
      <c r="K110" s="13">
        <v>2</v>
      </c>
      <c r="L110" s="13"/>
      <c r="M110" s="13"/>
      <c r="N110" s="12">
        <f t="shared" si="34"/>
        <v>37</v>
      </c>
      <c r="O110" s="16">
        <f t="shared" si="35"/>
        <v>0</v>
      </c>
      <c r="P110" s="16">
        <f t="shared" si="32"/>
        <v>0</v>
      </c>
      <c r="Q110" s="16">
        <f t="shared" si="36"/>
        <v>0</v>
      </c>
      <c r="R110" s="16">
        <f t="shared" si="37"/>
        <v>0</v>
      </c>
      <c r="S110" s="16">
        <f t="shared" si="38"/>
        <v>10</v>
      </c>
      <c r="T110" s="16">
        <f t="shared" si="39"/>
        <v>0</v>
      </c>
      <c r="U110" s="16">
        <f t="shared" si="40"/>
        <v>0</v>
      </c>
      <c r="V110" s="16" t="str">
        <f t="shared" si="33"/>
        <v>10</v>
      </c>
      <c r="W110" s="26">
        <f t="shared" si="41"/>
        <v>20</v>
      </c>
      <c r="X110" s="28" t="s">
        <v>313</v>
      </c>
    </row>
    <row r="111" spans="1:24" ht="19.9" customHeight="1">
      <c r="A111" s="34">
        <v>25278</v>
      </c>
      <c r="B111" s="34" t="s">
        <v>106</v>
      </c>
      <c r="C111" s="35">
        <v>29466</v>
      </c>
      <c r="D111" s="36">
        <v>44068</v>
      </c>
      <c r="E111" s="37"/>
      <c r="F111" s="11">
        <v>2</v>
      </c>
      <c r="G111" s="13"/>
      <c r="H111" s="13"/>
      <c r="I111" s="13"/>
      <c r="J111" s="13"/>
      <c r="K111" s="13">
        <v>2</v>
      </c>
      <c r="L111" s="13"/>
      <c r="M111" s="13"/>
      <c r="N111" s="12">
        <f t="shared" si="34"/>
        <v>39</v>
      </c>
      <c r="O111" s="16">
        <f t="shared" si="35"/>
        <v>0</v>
      </c>
      <c r="P111" s="16">
        <f t="shared" si="32"/>
        <v>0</v>
      </c>
      <c r="Q111" s="16">
        <f t="shared" si="36"/>
        <v>0</v>
      </c>
      <c r="R111" s="16">
        <f t="shared" si="37"/>
        <v>0</v>
      </c>
      <c r="S111" s="16">
        <f t="shared" si="38"/>
        <v>10</v>
      </c>
      <c r="T111" s="16">
        <f t="shared" si="39"/>
        <v>0</v>
      </c>
      <c r="U111" s="16">
        <f t="shared" si="40"/>
        <v>0</v>
      </c>
      <c r="V111" s="16" t="str">
        <f t="shared" si="33"/>
        <v>10</v>
      </c>
      <c r="W111" s="26">
        <f t="shared" si="41"/>
        <v>20</v>
      </c>
      <c r="X111" s="28" t="s">
        <v>314</v>
      </c>
    </row>
    <row r="112" spans="1:24" ht="19.9" customHeight="1">
      <c r="A112" s="34">
        <v>25275</v>
      </c>
      <c r="B112" s="34" t="s">
        <v>105</v>
      </c>
      <c r="C112" s="35">
        <v>29613</v>
      </c>
      <c r="D112" s="36">
        <v>44068</v>
      </c>
      <c r="E112" s="37"/>
      <c r="F112" s="11">
        <v>2</v>
      </c>
      <c r="G112" s="13"/>
      <c r="H112" s="13"/>
      <c r="I112" s="13"/>
      <c r="J112" s="13"/>
      <c r="K112" s="13">
        <v>2</v>
      </c>
      <c r="L112" s="13"/>
      <c r="M112" s="13"/>
      <c r="N112" s="12">
        <f t="shared" si="34"/>
        <v>39</v>
      </c>
      <c r="O112" s="16">
        <f t="shared" si="35"/>
        <v>0</v>
      </c>
      <c r="P112" s="16">
        <f t="shared" si="32"/>
        <v>0</v>
      </c>
      <c r="Q112" s="16">
        <f t="shared" si="36"/>
        <v>0</v>
      </c>
      <c r="R112" s="16">
        <f t="shared" si="37"/>
        <v>0</v>
      </c>
      <c r="S112" s="16">
        <f t="shared" si="38"/>
        <v>10</v>
      </c>
      <c r="T112" s="16">
        <f t="shared" si="39"/>
        <v>0</v>
      </c>
      <c r="U112" s="16">
        <f t="shared" si="40"/>
        <v>0</v>
      </c>
      <c r="V112" s="16" t="str">
        <f t="shared" si="33"/>
        <v>10</v>
      </c>
      <c r="W112" s="26">
        <f t="shared" si="41"/>
        <v>20</v>
      </c>
      <c r="X112" s="28" t="s">
        <v>315</v>
      </c>
    </row>
    <row r="113" spans="1:24" ht="19.9" customHeight="1">
      <c r="A113" s="34">
        <v>25273</v>
      </c>
      <c r="B113" s="34" t="s">
        <v>104</v>
      </c>
      <c r="C113" s="35">
        <v>30544</v>
      </c>
      <c r="D113" s="36">
        <v>44068</v>
      </c>
      <c r="E113" s="37"/>
      <c r="F113" s="11">
        <v>2</v>
      </c>
      <c r="G113" s="13"/>
      <c r="H113" s="13"/>
      <c r="I113" s="13"/>
      <c r="J113" s="13"/>
      <c r="K113" s="13">
        <v>2</v>
      </c>
      <c r="L113" s="13"/>
      <c r="M113" s="13"/>
      <c r="N113" s="12">
        <f t="shared" si="34"/>
        <v>37</v>
      </c>
      <c r="O113" s="16">
        <f t="shared" si="35"/>
        <v>0</v>
      </c>
      <c r="P113" s="16">
        <f t="shared" si="32"/>
        <v>0</v>
      </c>
      <c r="Q113" s="16">
        <f t="shared" si="36"/>
        <v>0</v>
      </c>
      <c r="R113" s="16">
        <f t="shared" si="37"/>
        <v>0</v>
      </c>
      <c r="S113" s="16">
        <f t="shared" si="38"/>
        <v>10</v>
      </c>
      <c r="T113" s="16">
        <f t="shared" si="39"/>
        <v>0</v>
      </c>
      <c r="U113" s="16">
        <f t="shared" si="40"/>
        <v>0</v>
      </c>
      <c r="V113" s="16" t="str">
        <f t="shared" si="33"/>
        <v>10</v>
      </c>
      <c r="W113" s="26">
        <f t="shared" si="41"/>
        <v>20</v>
      </c>
      <c r="X113" s="28" t="s">
        <v>316</v>
      </c>
    </row>
    <row r="114" spans="1:24" ht="19.9" customHeight="1">
      <c r="A114" s="34">
        <v>25252</v>
      </c>
      <c r="B114" s="34" t="s">
        <v>101</v>
      </c>
      <c r="C114" s="35">
        <v>30332</v>
      </c>
      <c r="D114" s="36">
        <v>44068</v>
      </c>
      <c r="E114" s="37"/>
      <c r="F114" s="11">
        <v>2</v>
      </c>
      <c r="G114" s="13"/>
      <c r="H114" s="13"/>
      <c r="I114" s="13"/>
      <c r="J114" s="13"/>
      <c r="K114" s="13">
        <v>2</v>
      </c>
      <c r="L114" s="13"/>
      <c r="M114" s="13"/>
      <c r="N114" s="12">
        <f t="shared" si="34"/>
        <v>37</v>
      </c>
      <c r="O114" s="16">
        <f t="shared" si="35"/>
        <v>0</v>
      </c>
      <c r="P114" s="16">
        <f t="shared" si="32"/>
        <v>0</v>
      </c>
      <c r="Q114" s="16">
        <f t="shared" si="36"/>
        <v>0</v>
      </c>
      <c r="R114" s="16">
        <f t="shared" si="37"/>
        <v>0</v>
      </c>
      <c r="S114" s="16">
        <f t="shared" si="38"/>
        <v>10</v>
      </c>
      <c r="T114" s="16">
        <f t="shared" si="39"/>
        <v>0</v>
      </c>
      <c r="U114" s="16">
        <f t="shared" si="40"/>
        <v>0</v>
      </c>
      <c r="V114" s="16" t="str">
        <f t="shared" si="33"/>
        <v>10</v>
      </c>
      <c r="W114" s="26">
        <f t="shared" si="41"/>
        <v>20</v>
      </c>
      <c r="X114" s="28" t="s">
        <v>317</v>
      </c>
    </row>
    <row r="115" spans="1:24" ht="19.9" customHeight="1">
      <c r="A115" s="34">
        <v>25215</v>
      </c>
      <c r="B115" s="34" t="s">
        <v>100</v>
      </c>
      <c r="C115" s="35">
        <v>23033</v>
      </c>
      <c r="D115" s="36">
        <v>44068</v>
      </c>
      <c r="E115" s="37"/>
      <c r="F115" s="11">
        <v>2</v>
      </c>
      <c r="G115" s="13"/>
      <c r="H115" s="13"/>
      <c r="I115" s="13"/>
      <c r="J115" s="13"/>
      <c r="K115" s="13"/>
      <c r="L115" s="13"/>
      <c r="M115" s="13"/>
      <c r="N115" s="12">
        <f t="shared" si="34"/>
        <v>57</v>
      </c>
      <c r="O115" s="16">
        <f t="shared" si="35"/>
        <v>0</v>
      </c>
      <c r="P115" s="16">
        <f t="shared" si="32"/>
        <v>0</v>
      </c>
      <c r="Q115" s="16">
        <f t="shared" si="36"/>
        <v>0</v>
      </c>
      <c r="R115" s="16">
        <f t="shared" si="37"/>
        <v>0</v>
      </c>
      <c r="S115" s="16">
        <f t="shared" si="38"/>
        <v>0</v>
      </c>
      <c r="T115" s="16">
        <f t="shared" si="39"/>
        <v>0</v>
      </c>
      <c r="U115" s="16">
        <f t="shared" si="40"/>
        <v>0</v>
      </c>
      <c r="V115" s="16">
        <f t="shared" si="33"/>
        <v>20</v>
      </c>
      <c r="W115" s="26">
        <f t="shared" si="41"/>
        <v>20</v>
      </c>
      <c r="X115" s="28" t="s">
        <v>318</v>
      </c>
    </row>
    <row r="116" spans="1:24" ht="19.9" customHeight="1">
      <c r="A116" s="34">
        <v>25214</v>
      </c>
      <c r="B116" s="34" t="s">
        <v>99</v>
      </c>
      <c r="C116" s="35">
        <v>24929</v>
      </c>
      <c r="D116" s="36">
        <v>44068</v>
      </c>
      <c r="E116" s="37"/>
      <c r="F116" s="11">
        <v>1</v>
      </c>
      <c r="G116" s="13"/>
      <c r="H116" s="13"/>
      <c r="I116" s="13"/>
      <c r="J116" s="13"/>
      <c r="K116" s="13"/>
      <c r="L116" s="13"/>
      <c r="M116" s="13"/>
      <c r="N116" s="12">
        <f t="shared" si="34"/>
        <v>52</v>
      </c>
      <c r="O116" s="16">
        <f t="shared" si="35"/>
        <v>0</v>
      </c>
      <c r="P116" s="16">
        <f t="shared" si="32"/>
        <v>0</v>
      </c>
      <c r="Q116" s="16">
        <f t="shared" si="36"/>
        <v>0</v>
      </c>
      <c r="R116" s="16">
        <f t="shared" si="37"/>
        <v>0</v>
      </c>
      <c r="S116" s="16">
        <f t="shared" si="38"/>
        <v>0</v>
      </c>
      <c r="T116" s="16">
        <f t="shared" si="39"/>
        <v>0</v>
      </c>
      <c r="U116" s="16">
        <f t="shared" si="40"/>
        <v>0</v>
      </c>
      <c r="V116" s="16">
        <f t="shared" si="33"/>
        <v>20</v>
      </c>
      <c r="W116" s="26">
        <f t="shared" si="41"/>
        <v>20</v>
      </c>
      <c r="X116" s="28" t="s">
        <v>319</v>
      </c>
    </row>
    <row r="117" spans="1:24" ht="19.9" customHeight="1">
      <c r="A117" s="34">
        <v>25202</v>
      </c>
      <c r="B117" s="34" t="s">
        <v>93</v>
      </c>
      <c r="C117" s="35">
        <v>25016</v>
      </c>
      <c r="D117" s="36">
        <v>44068</v>
      </c>
      <c r="E117" s="37"/>
      <c r="F117" s="11">
        <v>2</v>
      </c>
      <c r="G117" s="13"/>
      <c r="H117" s="13"/>
      <c r="I117" s="13"/>
      <c r="J117" s="13"/>
      <c r="K117" s="13"/>
      <c r="L117" s="13"/>
      <c r="M117" s="13"/>
      <c r="N117" s="12">
        <f t="shared" si="34"/>
        <v>52</v>
      </c>
      <c r="O117" s="16">
        <f t="shared" si="35"/>
        <v>0</v>
      </c>
      <c r="P117" s="16">
        <f t="shared" si="32"/>
        <v>0</v>
      </c>
      <c r="Q117" s="16">
        <f t="shared" si="36"/>
        <v>0</v>
      </c>
      <c r="R117" s="16">
        <f t="shared" si="37"/>
        <v>0</v>
      </c>
      <c r="S117" s="16">
        <f t="shared" si="38"/>
        <v>0</v>
      </c>
      <c r="T117" s="16">
        <f t="shared" si="39"/>
        <v>0</v>
      </c>
      <c r="U117" s="16">
        <f t="shared" si="40"/>
        <v>0</v>
      </c>
      <c r="V117" s="16">
        <f t="shared" si="33"/>
        <v>20</v>
      </c>
      <c r="W117" s="26">
        <f t="shared" si="41"/>
        <v>20</v>
      </c>
      <c r="X117" s="28" t="s">
        <v>320</v>
      </c>
    </row>
    <row r="118" spans="1:24" ht="19.9" customHeight="1">
      <c r="A118" s="34">
        <v>25193</v>
      </c>
      <c r="B118" s="34" t="s">
        <v>201</v>
      </c>
      <c r="C118" s="35">
        <v>33752</v>
      </c>
      <c r="D118" s="36">
        <v>44068</v>
      </c>
      <c r="E118" s="37"/>
      <c r="F118" s="11">
        <v>1</v>
      </c>
      <c r="G118" s="13"/>
      <c r="H118" s="13"/>
      <c r="I118" s="13"/>
      <c r="J118" s="13"/>
      <c r="K118" s="13">
        <v>2</v>
      </c>
      <c r="L118" s="13"/>
      <c r="M118" s="13"/>
      <c r="N118" s="12">
        <f t="shared" si="34"/>
        <v>28</v>
      </c>
      <c r="O118" s="16">
        <f t="shared" si="35"/>
        <v>0</v>
      </c>
      <c r="P118" s="16">
        <f aca="true" t="shared" si="42" ref="P118:P147">IF(H118&lt;=17,H118*G118,IF(H118&gt;17,17*G118))</f>
        <v>0</v>
      </c>
      <c r="Q118" s="16">
        <f t="shared" si="36"/>
        <v>0</v>
      </c>
      <c r="R118" s="16">
        <f t="shared" si="37"/>
        <v>0</v>
      </c>
      <c r="S118" s="16">
        <f t="shared" si="38"/>
        <v>10</v>
      </c>
      <c r="T118" s="16">
        <f t="shared" si="39"/>
        <v>0</v>
      </c>
      <c r="U118" s="16">
        <f t="shared" si="40"/>
        <v>0</v>
      </c>
      <c r="V118" s="16" t="str">
        <f t="shared" si="33"/>
        <v>10</v>
      </c>
      <c r="W118" s="26">
        <f t="shared" si="41"/>
        <v>20</v>
      </c>
      <c r="X118" s="28" t="s">
        <v>321</v>
      </c>
    </row>
    <row r="119" spans="1:24" ht="19.9" customHeight="1">
      <c r="A119" s="34">
        <v>25188</v>
      </c>
      <c r="B119" s="34" t="s">
        <v>203</v>
      </c>
      <c r="C119" s="35">
        <v>28832</v>
      </c>
      <c r="D119" s="36">
        <v>44068</v>
      </c>
      <c r="E119" s="37"/>
      <c r="F119" s="11">
        <v>1</v>
      </c>
      <c r="G119" s="13"/>
      <c r="H119" s="13"/>
      <c r="I119" s="13"/>
      <c r="J119" s="13"/>
      <c r="K119" s="13">
        <v>2</v>
      </c>
      <c r="L119" s="13"/>
      <c r="M119" s="13"/>
      <c r="N119" s="12">
        <f t="shared" si="34"/>
        <v>41</v>
      </c>
      <c r="O119" s="16">
        <f t="shared" si="35"/>
        <v>0</v>
      </c>
      <c r="P119" s="16">
        <f t="shared" si="42"/>
        <v>0</v>
      </c>
      <c r="Q119" s="16">
        <f t="shared" si="36"/>
        <v>0</v>
      </c>
      <c r="R119" s="16">
        <f t="shared" si="37"/>
        <v>0</v>
      </c>
      <c r="S119" s="16">
        <f t="shared" si="38"/>
        <v>10</v>
      </c>
      <c r="T119" s="16">
        <f t="shared" si="39"/>
        <v>0</v>
      </c>
      <c r="U119" s="16">
        <f t="shared" si="40"/>
        <v>0</v>
      </c>
      <c r="V119" s="16" t="str">
        <f t="shared" si="33"/>
        <v>10</v>
      </c>
      <c r="W119" s="26">
        <f t="shared" si="41"/>
        <v>20</v>
      </c>
      <c r="X119" s="28" t="s">
        <v>322</v>
      </c>
    </row>
    <row r="120" spans="1:24" ht="19.9" customHeight="1">
      <c r="A120" s="34">
        <v>25176</v>
      </c>
      <c r="B120" s="34" t="s">
        <v>86</v>
      </c>
      <c r="C120" s="35">
        <v>20646</v>
      </c>
      <c r="D120" s="36">
        <v>44068</v>
      </c>
      <c r="E120" s="37"/>
      <c r="F120" s="11">
        <v>2</v>
      </c>
      <c r="G120" s="13"/>
      <c r="H120" s="13"/>
      <c r="I120" s="13"/>
      <c r="J120" s="13"/>
      <c r="K120" s="13"/>
      <c r="L120" s="13"/>
      <c r="M120" s="13"/>
      <c r="N120" s="12">
        <f t="shared" si="34"/>
        <v>64</v>
      </c>
      <c r="O120" s="16">
        <f t="shared" si="35"/>
        <v>0</v>
      </c>
      <c r="P120" s="16">
        <f t="shared" si="42"/>
        <v>0</v>
      </c>
      <c r="Q120" s="16">
        <f t="shared" si="36"/>
        <v>0</v>
      </c>
      <c r="R120" s="16">
        <f t="shared" si="37"/>
        <v>0</v>
      </c>
      <c r="S120" s="16">
        <f t="shared" si="38"/>
        <v>0</v>
      </c>
      <c r="T120" s="16">
        <f t="shared" si="39"/>
        <v>0</v>
      </c>
      <c r="U120" s="16">
        <f t="shared" si="40"/>
        <v>0</v>
      </c>
      <c r="V120" s="16">
        <f t="shared" si="33"/>
        <v>20</v>
      </c>
      <c r="W120" s="26">
        <f t="shared" si="41"/>
        <v>20</v>
      </c>
      <c r="X120" s="28" t="s">
        <v>323</v>
      </c>
    </row>
    <row r="121" spans="1:24" ht="19.9" customHeight="1">
      <c r="A121" s="34">
        <v>25130</v>
      </c>
      <c r="B121" s="34" t="s">
        <v>80</v>
      </c>
      <c r="C121" s="35">
        <v>21125</v>
      </c>
      <c r="D121" s="36">
        <v>44068</v>
      </c>
      <c r="E121" s="37"/>
      <c r="F121" s="11">
        <v>2</v>
      </c>
      <c r="G121" s="13"/>
      <c r="H121" s="13"/>
      <c r="I121" s="13"/>
      <c r="J121" s="13"/>
      <c r="K121" s="13"/>
      <c r="L121" s="13"/>
      <c r="M121" s="13"/>
      <c r="N121" s="12">
        <f t="shared" si="34"/>
        <v>62</v>
      </c>
      <c r="O121" s="16">
        <f t="shared" si="35"/>
        <v>0</v>
      </c>
      <c r="P121" s="16">
        <f t="shared" si="42"/>
        <v>0</v>
      </c>
      <c r="Q121" s="16">
        <f t="shared" si="36"/>
        <v>0</v>
      </c>
      <c r="R121" s="16">
        <f t="shared" si="37"/>
        <v>0</v>
      </c>
      <c r="S121" s="16">
        <f t="shared" si="38"/>
        <v>0</v>
      </c>
      <c r="T121" s="16">
        <f t="shared" si="39"/>
        <v>0</v>
      </c>
      <c r="U121" s="16">
        <f t="shared" si="40"/>
        <v>0</v>
      </c>
      <c r="V121" s="16">
        <f t="shared" si="33"/>
        <v>20</v>
      </c>
      <c r="W121" s="26">
        <f t="shared" si="41"/>
        <v>20</v>
      </c>
      <c r="X121" s="28" t="s">
        <v>324</v>
      </c>
    </row>
    <row r="122" spans="1:24" ht="19.9" customHeight="1">
      <c r="A122" s="34">
        <v>25129</v>
      </c>
      <c r="B122" s="34" t="s">
        <v>79</v>
      </c>
      <c r="C122" s="35">
        <v>23745</v>
      </c>
      <c r="D122" s="36">
        <v>44068</v>
      </c>
      <c r="E122" s="37"/>
      <c r="F122" s="11">
        <v>2</v>
      </c>
      <c r="G122" s="13"/>
      <c r="H122" s="13"/>
      <c r="I122" s="13"/>
      <c r="J122" s="13"/>
      <c r="K122" s="13"/>
      <c r="L122" s="13"/>
      <c r="M122" s="13"/>
      <c r="N122" s="12">
        <f t="shared" si="34"/>
        <v>55</v>
      </c>
      <c r="O122" s="16">
        <f t="shared" si="35"/>
        <v>0</v>
      </c>
      <c r="P122" s="16">
        <f t="shared" si="42"/>
        <v>0</v>
      </c>
      <c r="Q122" s="16">
        <f t="shared" si="36"/>
        <v>0</v>
      </c>
      <c r="R122" s="16">
        <f t="shared" si="37"/>
        <v>0</v>
      </c>
      <c r="S122" s="16">
        <f t="shared" si="38"/>
        <v>0</v>
      </c>
      <c r="T122" s="16">
        <f t="shared" si="39"/>
        <v>0</v>
      </c>
      <c r="U122" s="16">
        <f t="shared" si="40"/>
        <v>0</v>
      </c>
      <c r="V122" s="16">
        <f t="shared" si="33"/>
        <v>20</v>
      </c>
      <c r="W122" s="26">
        <f t="shared" si="41"/>
        <v>20</v>
      </c>
      <c r="X122" s="28" t="s">
        <v>325</v>
      </c>
    </row>
    <row r="123" spans="1:24" ht="19.9" customHeight="1">
      <c r="A123" s="34">
        <v>25127</v>
      </c>
      <c r="B123" s="34" t="s">
        <v>78</v>
      </c>
      <c r="C123" s="35">
        <v>21855</v>
      </c>
      <c r="D123" s="36">
        <v>44068</v>
      </c>
      <c r="E123" s="37"/>
      <c r="F123" s="11">
        <v>2</v>
      </c>
      <c r="G123" s="13"/>
      <c r="H123" s="13"/>
      <c r="I123" s="13"/>
      <c r="J123" s="13"/>
      <c r="K123" s="13"/>
      <c r="L123" s="13"/>
      <c r="M123" s="13"/>
      <c r="N123" s="12">
        <f t="shared" si="34"/>
        <v>60</v>
      </c>
      <c r="O123" s="16">
        <f t="shared" si="35"/>
        <v>0</v>
      </c>
      <c r="P123" s="16">
        <f t="shared" si="42"/>
        <v>0</v>
      </c>
      <c r="Q123" s="16">
        <f t="shared" si="36"/>
        <v>0</v>
      </c>
      <c r="R123" s="16">
        <f t="shared" si="37"/>
        <v>0</v>
      </c>
      <c r="S123" s="16">
        <f t="shared" si="38"/>
        <v>0</v>
      </c>
      <c r="T123" s="16">
        <f t="shared" si="39"/>
        <v>0</v>
      </c>
      <c r="U123" s="16">
        <f t="shared" si="40"/>
        <v>0</v>
      </c>
      <c r="V123" s="16">
        <f t="shared" si="33"/>
        <v>20</v>
      </c>
      <c r="W123" s="26">
        <f t="shared" si="41"/>
        <v>20</v>
      </c>
      <c r="X123" s="28" t="s">
        <v>326</v>
      </c>
    </row>
    <row r="124" spans="1:24" ht="19.9" customHeight="1">
      <c r="A124" s="34">
        <v>25106</v>
      </c>
      <c r="B124" s="34" t="s">
        <v>75</v>
      </c>
      <c r="C124" s="35">
        <v>26611</v>
      </c>
      <c r="D124" s="36">
        <v>44068</v>
      </c>
      <c r="E124" s="37"/>
      <c r="F124" s="11">
        <v>2</v>
      </c>
      <c r="G124" s="13"/>
      <c r="H124" s="13"/>
      <c r="I124" s="13"/>
      <c r="J124" s="13"/>
      <c r="K124" s="13">
        <v>2</v>
      </c>
      <c r="L124" s="13"/>
      <c r="M124" s="13"/>
      <c r="N124" s="12">
        <f t="shared" si="34"/>
        <v>47</v>
      </c>
      <c r="O124" s="16">
        <f t="shared" si="35"/>
        <v>0</v>
      </c>
      <c r="P124" s="16">
        <f t="shared" si="42"/>
        <v>0</v>
      </c>
      <c r="Q124" s="16">
        <f t="shared" si="36"/>
        <v>0</v>
      </c>
      <c r="R124" s="16">
        <f t="shared" si="37"/>
        <v>0</v>
      </c>
      <c r="S124" s="16">
        <f t="shared" si="38"/>
        <v>10</v>
      </c>
      <c r="T124" s="16">
        <f t="shared" si="39"/>
        <v>0</v>
      </c>
      <c r="U124" s="16">
        <f t="shared" si="40"/>
        <v>0</v>
      </c>
      <c r="V124" s="16" t="str">
        <f aca="true" t="shared" si="43" ref="V124:V155">IF(N124&gt;50,20,IF(N124&lt;=50,"10"))</f>
        <v>10</v>
      </c>
      <c r="W124" s="26">
        <f t="shared" si="41"/>
        <v>20</v>
      </c>
      <c r="X124" s="28" t="s">
        <v>327</v>
      </c>
    </row>
    <row r="125" spans="1:24" ht="19.9" customHeight="1">
      <c r="A125" s="34">
        <v>25032</v>
      </c>
      <c r="B125" s="34" t="s">
        <v>212</v>
      </c>
      <c r="C125" s="35">
        <v>29929</v>
      </c>
      <c r="D125" s="36">
        <v>44068</v>
      </c>
      <c r="E125" s="37"/>
      <c r="F125" s="11">
        <v>1</v>
      </c>
      <c r="G125" s="13"/>
      <c r="H125" s="13"/>
      <c r="I125" s="13"/>
      <c r="J125" s="13"/>
      <c r="K125" s="13">
        <v>2</v>
      </c>
      <c r="L125" s="13"/>
      <c r="M125" s="13"/>
      <c r="N125" s="12">
        <v>39</v>
      </c>
      <c r="O125" s="16">
        <f t="shared" si="35"/>
        <v>0</v>
      </c>
      <c r="P125" s="16">
        <f t="shared" si="42"/>
        <v>0</v>
      </c>
      <c r="Q125" s="16">
        <f t="shared" si="36"/>
        <v>0</v>
      </c>
      <c r="R125" s="16">
        <f t="shared" si="37"/>
        <v>0</v>
      </c>
      <c r="S125" s="16">
        <f t="shared" si="38"/>
        <v>10</v>
      </c>
      <c r="T125" s="16">
        <f t="shared" si="39"/>
        <v>0</v>
      </c>
      <c r="U125" s="16">
        <f t="shared" si="40"/>
        <v>0</v>
      </c>
      <c r="V125" s="16" t="str">
        <f t="shared" si="43"/>
        <v>10</v>
      </c>
      <c r="W125" s="26">
        <f t="shared" si="41"/>
        <v>20</v>
      </c>
      <c r="X125" s="28" t="s">
        <v>328</v>
      </c>
    </row>
    <row r="126" spans="1:24" ht="19.9" customHeight="1">
      <c r="A126" s="34">
        <v>25027</v>
      </c>
      <c r="B126" s="34" t="s">
        <v>66</v>
      </c>
      <c r="C126" s="35">
        <v>30907</v>
      </c>
      <c r="D126" s="36">
        <v>44068</v>
      </c>
      <c r="E126" s="37"/>
      <c r="F126" s="11">
        <v>2</v>
      </c>
      <c r="G126" s="13"/>
      <c r="H126" s="13"/>
      <c r="I126" s="13"/>
      <c r="J126" s="13"/>
      <c r="K126" s="13">
        <v>2</v>
      </c>
      <c r="L126" s="13"/>
      <c r="M126" s="13"/>
      <c r="N126" s="12">
        <f aca="true" t="shared" si="44" ref="N126:N131">DATEDIF(C126,D126,"y")</f>
        <v>36</v>
      </c>
      <c r="O126" s="16">
        <f t="shared" si="35"/>
        <v>0</v>
      </c>
      <c r="P126" s="16">
        <f t="shared" si="42"/>
        <v>0</v>
      </c>
      <c r="Q126" s="16">
        <f t="shared" si="36"/>
        <v>0</v>
      </c>
      <c r="R126" s="16">
        <f t="shared" si="37"/>
        <v>0</v>
      </c>
      <c r="S126" s="16">
        <f t="shared" si="38"/>
        <v>10</v>
      </c>
      <c r="T126" s="16">
        <f t="shared" si="39"/>
        <v>0</v>
      </c>
      <c r="U126" s="16">
        <f t="shared" si="40"/>
        <v>0</v>
      </c>
      <c r="V126" s="16" t="str">
        <f t="shared" si="43"/>
        <v>10</v>
      </c>
      <c r="W126" s="26">
        <f t="shared" si="41"/>
        <v>20</v>
      </c>
      <c r="X126" s="28" t="s">
        <v>329</v>
      </c>
    </row>
    <row r="127" spans="1:24" ht="19.9" customHeight="1">
      <c r="A127" s="34">
        <v>25023</v>
      </c>
      <c r="B127" s="34" t="s">
        <v>63</v>
      </c>
      <c r="C127" s="35">
        <v>27971</v>
      </c>
      <c r="D127" s="36">
        <v>44068</v>
      </c>
      <c r="E127" s="37"/>
      <c r="F127" s="11">
        <v>2</v>
      </c>
      <c r="G127" s="13"/>
      <c r="H127" s="13"/>
      <c r="I127" s="13"/>
      <c r="J127" s="13"/>
      <c r="K127" s="13">
        <v>2</v>
      </c>
      <c r="L127" s="13"/>
      <c r="M127" s="13"/>
      <c r="N127" s="12">
        <f t="shared" si="44"/>
        <v>44</v>
      </c>
      <c r="O127" s="16">
        <f t="shared" si="35"/>
        <v>0</v>
      </c>
      <c r="P127" s="16">
        <f t="shared" si="42"/>
        <v>0</v>
      </c>
      <c r="Q127" s="16">
        <f t="shared" si="36"/>
        <v>0</v>
      </c>
      <c r="R127" s="16">
        <f t="shared" si="37"/>
        <v>0</v>
      </c>
      <c r="S127" s="16">
        <f t="shared" si="38"/>
        <v>10</v>
      </c>
      <c r="T127" s="16">
        <f t="shared" si="39"/>
        <v>0</v>
      </c>
      <c r="U127" s="16">
        <f t="shared" si="40"/>
        <v>0</v>
      </c>
      <c r="V127" s="16" t="str">
        <f t="shared" si="43"/>
        <v>10</v>
      </c>
      <c r="W127" s="26">
        <f t="shared" si="41"/>
        <v>20</v>
      </c>
      <c r="X127" s="28" t="s">
        <v>330</v>
      </c>
    </row>
    <row r="128" spans="1:24" ht="19.9" customHeight="1">
      <c r="A128" s="34">
        <v>25017</v>
      </c>
      <c r="B128" s="34" t="s">
        <v>60</v>
      </c>
      <c r="C128" s="35">
        <v>32855</v>
      </c>
      <c r="D128" s="36">
        <v>44068</v>
      </c>
      <c r="E128" s="37"/>
      <c r="F128" s="11">
        <v>2</v>
      </c>
      <c r="G128" s="13"/>
      <c r="H128" s="13"/>
      <c r="I128" s="13"/>
      <c r="J128" s="13"/>
      <c r="K128" s="13">
        <v>2</v>
      </c>
      <c r="L128" s="13"/>
      <c r="M128" s="13"/>
      <c r="N128" s="12">
        <f t="shared" si="44"/>
        <v>30</v>
      </c>
      <c r="O128" s="16">
        <f t="shared" si="35"/>
        <v>0</v>
      </c>
      <c r="P128" s="16">
        <f t="shared" si="42"/>
        <v>0</v>
      </c>
      <c r="Q128" s="16">
        <f t="shared" si="36"/>
        <v>0</v>
      </c>
      <c r="R128" s="16">
        <f t="shared" si="37"/>
        <v>0</v>
      </c>
      <c r="S128" s="16">
        <f t="shared" si="38"/>
        <v>10</v>
      </c>
      <c r="T128" s="16">
        <f t="shared" si="39"/>
        <v>0</v>
      </c>
      <c r="U128" s="16">
        <f t="shared" si="40"/>
        <v>0</v>
      </c>
      <c r="V128" s="16" t="str">
        <f t="shared" si="43"/>
        <v>10</v>
      </c>
      <c r="W128" s="26">
        <f t="shared" si="41"/>
        <v>20</v>
      </c>
      <c r="X128" s="28" t="s">
        <v>331</v>
      </c>
    </row>
    <row r="129" spans="1:24" ht="19.9" customHeight="1">
      <c r="A129" s="34">
        <v>24997</v>
      </c>
      <c r="B129" s="34" t="s">
        <v>58</v>
      </c>
      <c r="C129" s="35">
        <v>23704</v>
      </c>
      <c r="D129" s="36">
        <v>44068</v>
      </c>
      <c r="E129" s="37"/>
      <c r="F129" s="11">
        <v>2</v>
      </c>
      <c r="G129" s="13"/>
      <c r="H129" s="13"/>
      <c r="I129" s="13"/>
      <c r="J129" s="13"/>
      <c r="K129" s="13"/>
      <c r="L129" s="13"/>
      <c r="M129" s="13"/>
      <c r="N129" s="12">
        <f t="shared" si="44"/>
        <v>55</v>
      </c>
      <c r="O129" s="16">
        <f t="shared" si="35"/>
        <v>0</v>
      </c>
      <c r="P129" s="16">
        <f t="shared" si="42"/>
        <v>0</v>
      </c>
      <c r="Q129" s="16">
        <f t="shared" si="36"/>
        <v>0</v>
      </c>
      <c r="R129" s="16">
        <f t="shared" si="37"/>
        <v>0</v>
      </c>
      <c r="S129" s="16">
        <f t="shared" si="38"/>
        <v>0</v>
      </c>
      <c r="T129" s="16">
        <f t="shared" si="39"/>
        <v>0</v>
      </c>
      <c r="U129" s="16">
        <f t="shared" si="40"/>
        <v>0</v>
      </c>
      <c r="V129" s="16">
        <f t="shared" si="43"/>
        <v>20</v>
      </c>
      <c r="W129" s="26">
        <f t="shared" si="41"/>
        <v>20</v>
      </c>
      <c r="X129" s="28" t="s">
        <v>332</v>
      </c>
    </row>
    <row r="130" spans="1:24" ht="19.9" customHeight="1">
      <c r="A130" s="34">
        <v>24996</v>
      </c>
      <c r="B130" s="34" t="s">
        <v>57</v>
      </c>
      <c r="C130" s="35">
        <v>21758</v>
      </c>
      <c r="D130" s="36">
        <v>44068</v>
      </c>
      <c r="E130" s="37"/>
      <c r="F130" s="11">
        <v>2</v>
      </c>
      <c r="G130" s="13"/>
      <c r="H130" s="13"/>
      <c r="I130" s="13"/>
      <c r="J130" s="13"/>
      <c r="K130" s="13"/>
      <c r="L130" s="13"/>
      <c r="M130" s="13"/>
      <c r="N130" s="12">
        <f t="shared" si="44"/>
        <v>61</v>
      </c>
      <c r="O130" s="16">
        <f t="shared" si="35"/>
        <v>0</v>
      </c>
      <c r="P130" s="16">
        <f t="shared" si="42"/>
        <v>0</v>
      </c>
      <c r="Q130" s="16">
        <f t="shared" si="36"/>
        <v>0</v>
      </c>
      <c r="R130" s="16">
        <f t="shared" si="37"/>
        <v>0</v>
      </c>
      <c r="S130" s="16">
        <f t="shared" si="38"/>
        <v>0</v>
      </c>
      <c r="T130" s="16">
        <f t="shared" si="39"/>
        <v>0</v>
      </c>
      <c r="U130" s="16">
        <f t="shared" si="40"/>
        <v>0</v>
      </c>
      <c r="V130" s="16">
        <f t="shared" si="43"/>
        <v>20</v>
      </c>
      <c r="W130" s="26">
        <f t="shared" si="41"/>
        <v>20</v>
      </c>
      <c r="X130" s="28" t="s">
        <v>333</v>
      </c>
    </row>
    <row r="131" spans="1:24" ht="19.9" customHeight="1">
      <c r="A131" s="34">
        <v>24991</v>
      </c>
      <c r="B131" s="34" t="s">
        <v>55</v>
      </c>
      <c r="C131" s="35">
        <v>20720</v>
      </c>
      <c r="D131" s="36">
        <v>44068</v>
      </c>
      <c r="E131" s="37"/>
      <c r="F131" s="11">
        <v>2</v>
      </c>
      <c r="G131" s="13"/>
      <c r="H131" s="13"/>
      <c r="I131" s="13"/>
      <c r="J131" s="13"/>
      <c r="K131" s="13"/>
      <c r="L131" s="13"/>
      <c r="M131" s="13"/>
      <c r="N131" s="12">
        <f t="shared" si="44"/>
        <v>63</v>
      </c>
      <c r="O131" s="16">
        <f t="shared" si="35"/>
        <v>0</v>
      </c>
      <c r="P131" s="16">
        <f t="shared" si="42"/>
        <v>0</v>
      </c>
      <c r="Q131" s="16">
        <f t="shared" si="36"/>
        <v>0</v>
      </c>
      <c r="R131" s="16">
        <f t="shared" si="37"/>
        <v>0</v>
      </c>
      <c r="S131" s="16">
        <f t="shared" si="38"/>
        <v>0</v>
      </c>
      <c r="T131" s="16">
        <f t="shared" si="39"/>
        <v>0</v>
      </c>
      <c r="U131" s="16">
        <f t="shared" si="40"/>
        <v>0</v>
      </c>
      <c r="V131" s="16">
        <f t="shared" si="43"/>
        <v>20</v>
      </c>
      <c r="W131" s="26">
        <f t="shared" si="41"/>
        <v>20</v>
      </c>
      <c r="X131" s="28" t="s">
        <v>334</v>
      </c>
    </row>
    <row r="132" spans="1:24" ht="19.9" customHeight="1">
      <c r="A132" s="34">
        <v>24983</v>
      </c>
      <c r="B132" s="34" t="s">
        <v>209</v>
      </c>
      <c r="C132" s="35">
        <v>24629</v>
      </c>
      <c r="D132" s="36">
        <v>44068</v>
      </c>
      <c r="E132" s="37"/>
      <c r="F132" s="11">
        <v>1</v>
      </c>
      <c r="G132" s="13"/>
      <c r="H132" s="13"/>
      <c r="I132" s="13"/>
      <c r="J132" s="13"/>
      <c r="K132" s="13"/>
      <c r="L132" s="13"/>
      <c r="M132" s="13"/>
      <c r="N132" s="12">
        <v>53</v>
      </c>
      <c r="O132" s="16">
        <f t="shared" si="35"/>
        <v>0</v>
      </c>
      <c r="P132" s="16">
        <f t="shared" si="42"/>
        <v>0</v>
      </c>
      <c r="Q132" s="16">
        <f t="shared" si="36"/>
        <v>0</v>
      </c>
      <c r="R132" s="16">
        <f t="shared" si="37"/>
        <v>0</v>
      </c>
      <c r="S132" s="16">
        <f t="shared" si="38"/>
        <v>0</v>
      </c>
      <c r="T132" s="16">
        <f t="shared" si="39"/>
        <v>0</v>
      </c>
      <c r="U132" s="16">
        <f t="shared" si="40"/>
        <v>0</v>
      </c>
      <c r="V132" s="16">
        <f t="shared" si="43"/>
        <v>20</v>
      </c>
      <c r="W132" s="26">
        <f t="shared" si="41"/>
        <v>20</v>
      </c>
      <c r="X132" s="28" t="s">
        <v>335</v>
      </c>
    </row>
    <row r="133" spans="1:24" ht="19.9" customHeight="1">
      <c r="A133" s="34">
        <v>24976</v>
      </c>
      <c r="B133" s="34" t="s">
        <v>210</v>
      </c>
      <c r="C133" s="35">
        <v>30587</v>
      </c>
      <c r="D133" s="36">
        <v>44068</v>
      </c>
      <c r="E133" s="37"/>
      <c r="F133" s="11">
        <v>1</v>
      </c>
      <c r="G133" s="13"/>
      <c r="H133" s="13"/>
      <c r="I133" s="13"/>
      <c r="J133" s="13"/>
      <c r="K133" s="13">
        <v>2</v>
      </c>
      <c r="L133" s="13"/>
      <c r="M133" s="13"/>
      <c r="N133" s="12">
        <v>36</v>
      </c>
      <c r="O133" s="16">
        <f t="shared" si="35"/>
        <v>0</v>
      </c>
      <c r="P133" s="16">
        <f t="shared" si="42"/>
        <v>0</v>
      </c>
      <c r="Q133" s="16">
        <f t="shared" si="36"/>
        <v>0</v>
      </c>
      <c r="R133" s="16">
        <f t="shared" si="37"/>
        <v>0</v>
      </c>
      <c r="S133" s="16">
        <f t="shared" si="38"/>
        <v>10</v>
      </c>
      <c r="T133" s="16">
        <f t="shared" si="39"/>
        <v>0</v>
      </c>
      <c r="U133" s="16">
        <f t="shared" si="40"/>
        <v>0</v>
      </c>
      <c r="V133" s="16" t="str">
        <f t="shared" si="43"/>
        <v>10</v>
      </c>
      <c r="W133" s="26">
        <f t="shared" si="41"/>
        <v>20</v>
      </c>
      <c r="X133" s="28" t="s">
        <v>336</v>
      </c>
    </row>
    <row r="134" spans="1:24" ht="19.9" customHeight="1">
      <c r="A134" s="34">
        <v>24970</v>
      </c>
      <c r="B134" s="38" t="s">
        <v>51</v>
      </c>
      <c r="C134" s="35">
        <v>27083</v>
      </c>
      <c r="D134" s="36">
        <v>44068</v>
      </c>
      <c r="E134" s="37"/>
      <c r="F134" s="11">
        <v>2</v>
      </c>
      <c r="G134" s="13"/>
      <c r="H134" s="13"/>
      <c r="I134" s="13"/>
      <c r="J134" s="13"/>
      <c r="K134" s="13">
        <v>2</v>
      </c>
      <c r="L134" s="13"/>
      <c r="M134" s="13"/>
      <c r="N134" s="12">
        <f>DATEDIF(C134,D134,"y")</f>
        <v>46</v>
      </c>
      <c r="O134" s="16">
        <f t="shared" si="35"/>
        <v>0</v>
      </c>
      <c r="P134" s="16">
        <f t="shared" si="42"/>
        <v>0</v>
      </c>
      <c r="Q134" s="16">
        <f t="shared" si="36"/>
        <v>0</v>
      </c>
      <c r="R134" s="16">
        <f t="shared" si="37"/>
        <v>0</v>
      </c>
      <c r="S134" s="16">
        <f t="shared" si="38"/>
        <v>10</v>
      </c>
      <c r="T134" s="16">
        <f t="shared" si="39"/>
        <v>0</v>
      </c>
      <c r="U134" s="16">
        <f t="shared" si="40"/>
        <v>0</v>
      </c>
      <c r="V134" s="16" t="str">
        <f t="shared" si="43"/>
        <v>10</v>
      </c>
      <c r="W134" s="26">
        <f t="shared" si="41"/>
        <v>20</v>
      </c>
      <c r="X134" s="28" t="s">
        <v>337</v>
      </c>
    </row>
    <row r="135" spans="1:24" ht="19.9" customHeight="1">
      <c r="A135" s="34">
        <v>24966</v>
      </c>
      <c r="B135" s="34" t="s">
        <v>211</v>
      </c>
      <c r="C135" s="35">
        <v>27975</v>
      </c>
      <c r="D135" s="36">
        <v>44068</v>
      </c>
      <c r="E135" s="37"/>
      <c r="F135" s="11">
        <v>1</v>
      </c>
      <c r="G135" s="13"/>
      <c r="H135" s="13"/>
      <c r="I135" s="13"/>
      <c r="J135" s="13"/>
      <c r="K135" s="13">
        <v>2</v>
      </c>
      <c r="L135" s="13"/>
      <c r="M135" s="13"/>
      <c r="N135" s="12">
        <v>43</v>
      </c>
      <c r="O135" s="16">
        <f t="shared" si="35"/>
        <v>0</v>
      </c>
      <c r="P135" s="16">
        <f t="shared" si="42"/>
        <v>0</v>
      </c>
      <c r="Q135" s="16">
        <f t="shared" si="36"/>
        <v>0</v>
      </c>
      <c r="R135" s="16">
        <f t="shared" si="37"/>
        <v>0</v>
      </c>
      <c r="S135" s="16">
        <f t="shared" si="38"/>
        <v>10</v>
      </c>
      <c r="T135" s="16">
        <f t="shared" si="39"/>
        <v>0</v>
      </c>
      <c r="U135" s="16">
        <f t="shared" si="40"/>
        <v>0</v>
      </c>
      <c r="V135" s="16" t="str">
        <f t="shared" si="43"/>
        <v>10</v>
      </c>
      <c r="W135" s="26">
        <f t="shared" si="41"/>
        <v>20</v>
      </c>
      <c r="X135" s="28" t="s">
        <v>338</v>
      </c>
    </row>
    <row r="136" spans="1:24" ht="19.9" customHeight="1">
      <c r="A136" s="34">
        <v>24954</v>
      </c>
      <c r="B136" s="34" t="s">
        <v>48</v>
      </c>
      <c r="C136" s="35">
        <v>23951</v>
      </c>
      <c r="D136" s="36">
        <v>44068</v>
      </c>
      <c r="E136" s="37"/>
      <c r="F136" s="11">
        <v>2</v>
      </c>
      <c r="G136" s="13"/>
      <c r="H136" s="13"/>
      <c r="I136" s="13"/>
      <c r="J136" s="13"/>
      <c r="K136" s="13"/>
      <c r="L136" s="13"/>
      <c r="M136" s="13"/>
      <c r="N136" s="12">
        <f>DATEDIF(C136,D136,"y")</f>
        <v>55</v>
      </c>
      <c r="O136" s="16">
        <f t="shared" si="35"/>
        <v>0</v>
      </c>
      <c r="P136" s="16">
        <f t="shared" si="42"/>
        <v>0</v>
      </c>
      <c r="Q136" s="16">
        <f t="shared" si="36"/>
        <v>0</v>
      </c>
      <c r="R136" s="16">
        <f t="shared" si="37"/>
        <v>0</v>
      </c>
      <c r="S136" s="16">
        <f t="shared" si="38"/>
        <v>0</v>
      </c>
      <c r="T136" s="16">
        <f t="shared" si="39"/>
        <v>0</v>
      </c>
      <c r="U136" s="16">
        <f t="shared" si="40"/>
        <v>0</v>
      </c>
      <c r="V136" s="16">
        <f t="shared" si="43"/>
        <v>20</v>
      </c>
      <c r="W136" s="26">
        <f t="shared" si="41"/>
        <v>20</v>
      </c>
      <c r="X136" s="28" t="s">
        <v>339</v>
      </c>
    </row>
    <row r="137" spans="1:24" ht="19.9" customHeight="1">
      <c r="A137" s="34">
        <v>24953</v>
      </c>
      <c r="B137" s="34" t="s">
        <v>47</v>
      </c>
      <c r="C137" s="35">
        <v>24035</v>
      </c>
      <c r="D137" s="36">
        <v>44068</v>
      </c>
      <c r="E137" s="37"/>
      <c r="F137" s="11">
        <v>2</v>
      </c>
      <c r="G137" s="13"/>
      <c r="H137" s="13"/>
      <c r="I137" s="13"/>
      <c r="J137" s="13"/>
      <c r="K137" s="13"/>
      <c r="L137" s="13"/>
      <c r="M137" s="13"/>
      <c r="N137" s="12">
        <f>DATEDIF(C137,D137,"y")</f>
        <v>54</v>
      </c>
      <c r="O137" s="16">
        <f aca="true" t="shared" si="45" ref="O137:O168">G137*17</f>
        <v>0</v>
      </c>
      <c r="P137" s="16">
        <f t="shared" si="42"/>
        <v>0</v>
      </c>
      <c r="Q137" s="16">
        <f aca="true" t="shared" si="46" ref="Q137:Q168">IF(I137=0,0,IF(I137=4,30,IF(I137=5,40,IF(I137=6,50,IF(I137=7,60,IF(I137=8,70,IF(I137=9,80,IF(I137=10,90))))))))</f>
        <v>0</v>
      </c>
      <c r="R137" s="16">
        <f aca="true" t="shared" si="47" ref="R137:R168">IF(J137=3,15,IF(J137=0,0))</f>
        <v>0</v>
      </c>
      <c r="S137" s="16">
        <f aca="true" t="shared" si="48" ref="S137:S168">IF(K137=0,0,IF(K137=1,5,IF(K137=2,10,IF(K137=3,20,IF(K137=4,30,IF(K137=5,40))))))</f>
        <v>0</v>
      </c>
      <c r="T137" s="16">
        <f aca="true" t="shared" si="49" ref="T137:T168">L137*10</f>
        <v>0</v>
      </c>
      <c r="U137" s="16">
        <f aca="true" t="shared" si="50" ref="U137:U168">IF(M137&lt;50,0,IF(M137&lt;=59,10,IF(M137&lt;=66,12,IF(M137&lt;=69,15,IF(M137&gt;=70,17)))))</f>
        <v>0</v>
      </c>
      <c r="V137" s="16">
        <f t="shared" si="43"/>
        <v>20</v>
      </c>
      <c r="W137" s="26">
        <f aca="true" t="shared" si="51" ref="W137:W168">O137+Q137+R137+S137+T137+U137+V137+P137</f>
        <v>20</v>
      </c>
      <c r="X137" s="28" t="s">
        <v>340</v>
      </c>
    </row>
    <row r="138" spans="1:24" ht="19.9" customHeight="1">
      <c r="A138" s="34">
        <v>24917</v>
      </c>
      <c r="B138" s="34" t="s">
        <v>44</v>
      </c>
      <c r="C138" s="35">
        <v>29752</v>
      </c>
      <c r="D138" s="36">
        <v>44068</v>
      </c>
      <c r="E138" s="37"/>
      <c r="F138" s="11">
        <v>1</v>
      </c>
      <c r="G138" s="13"/>
      <c r="H138" s="13"/>
      <c r="I138" s="13"/>
      <c r="J138" s="13"/>
      <c r="K138" s="13">
        <v>2</v>
      </c>
      <c r="L138" s="13"/>
      <c r="M138" s="13"/>
      <c r="N138" s="12">
        <f>DATEDIF(C138,D138,"y")</f>
        <v>39</v>
      </c>
      <c r="O138" s="16">
        <f t="shared" si="45"/>
        <v>0</v>
      </c>
      <c r="P138" s="16">
        <f t="shared" si="42"/>
        <v>0</v>
      </c>
      <c r="Q138" s="16">
        <f t="shared" si="46"/>
        <v>0</v>
      </c>
      <c r="R138" s="16">
        <f t="shared" si="47"/>
        <v>0</v>
      </c>
      <c r="S138" s="16">
        <f t="shared" si="48"/>
        <v>10</v>
      </c>
      <c r="T138" s="16">
        <f t="shared" si="49"/>
        <v>0</v>
      </c>
      <c r="U138" s="16">
        <f t="shared" si="50"/>
        <v>0</v>
      </c>
      <c r="V138" s="16" t="str">
        <f t="shared" si="43"/>
        <v>10</v>
      </c>
      <c r="W138" s="26">
        <f t="shared" si="51"/>
        <v>20</v>
      </c>
      <c r="X138" s="28" t="s">
        <v>341</v>
      </c>
    </row>
    <row r="139" spans="1:24" ht="19.9" customHeight="1">
      <c r="A139" s="34">
        <v>24883</v>
      </c>
      <c r="B139" s="34" t="s">
        <v>41</v>
      </c>
      <c r="C139" s="35">
        <v>35069</v>
      </c>
      <c r="D139" s="36">
        <v>44068</v>
      </c>
      <c r="E139" s="37"/>
      <c r="F139" s="11">
        <v>1</v>
      </c>
      <c r="G139" s="13"/>
      <c r="H139" s="13"/>
      <c r="I139" s="13"/>
      <c r="J139" s="13"/>
      <c r="K139" s="13"/>
      <c r="L139" s="13">
        <v>1</v>
      </c>
      <c r="M139" s="21"/>
      <c r="N139" s="12">
        <f>DATEDIF(C139,D139,"y")</f>
        <v>24</v>
      </c>
      <c r="O139" s="16">
        <f t="shared" si="45"/>
        <v>0</v>
      </c>
      <c r="P139" s="16">
        <f t="shared" si="42"/>
        <v>0</v>
      </c>
      <c r="Q139" s="16">
        <f t="shared" si="46"/>
        <v>0</v>
      </c>
      <c r="R139" s="16">
        <f t="shared" si="47"/>
        <v>0</v>
      </c>
      <c r="S139" s="16">
        <f t="shared" si="48"/>
        <v>0</v>
      </c>
      <c r="T139" s="16">
        <f t="shared" si="49"/>
        <v>10</v>
      </c>
      <c r="U139" s="16">
        <f t="shared" si="50"/>
        <v>0</v>
      </c>
      <c r="V139" s="16" t="str">
        <f t="shared" si="43"/>
        <v>10</v>
      </c>
      <c r="W139" s="26">
        <f t="shared" si="51"/>
        <v>20</v>
      </c>
      <c r="X139" s="28" t="s">
        <v>342</v>
      </c>
    </row>
    <row r="140" spans="1:24" ht="19.9" customHeight="1">
      <c r="A140" s="34">
        <v>24874</v>
      </c>
      <c r="B140" s="38" t="s">
        <v>38</v>
      </c>
      <c r="C140" s="35">
        <v>22303</v>
      </c>
      <c r="D140" s="36">
        <v>44068</v>
      </c>
      <c r="E140" s="42">
        <f>DATEDIF(C140,D140,"y")</f>
        <v>59</v>
      </c>
      <c r="F140" s="17" t="s">
        <v>214</v>
      </c>
      <c r="G140" s="11"/>
      <c r="H140" s="11"/>
      <c r="I140" s="11"/>
      <c r="J140" s="11"/>
      <c r="K140" s="11"/>
      <c r="L140" s="11"/>
      <c r="M140" s="11"/>
      <c r="N140" s="12">
        <v>58</v>
      </c>
      <c r="O140" s="16">
        <f t="shared" si="45"/>
        <v>0</v>
      </c>
      <c r="P140" s="16">
        <f t="shared" si="42"/>
        <v>0</v>
      </c>
      <c r="Q140" s="16">
        <f t="shared" si="46"/>
        <v>0</v>
      </c>
      <c r="R140" s="16">
        <f t="shared" si="47"/>
        <v>0</v>
      </c>
      <c r="S140" s="16">
        <f t="shared" si="48"/>
        <v>0</v>
      </c>
      <c r="T140" s="16">
        <f t="shared" si="49"/>
        <v>0</v>
      </c>
      <c r="U140" s="16">
        <f t="shared" si="50"/>
        <v>0</v>
      </c>
      <c r="V140" s="16">
        <f t="shared" si="43"/>
        <v>20</v>
      </c>
      <c r="W140" s="26">
        <f t="shared" si="51"/>
        <v>20</v>
      </c>
      <c r="X140" s="28" t="s">
        <v>343</v>
      </c>
    </row>
    <row r="141" spans="1:24" ht="19.9" customHeight="1">
      <c r="A141" s="34">
        <v>24782</v>
      </c>
      <c r="B141" s="34" t="s">
        <v>39</v>
      </c>
      <c r="C141" s="35">
        <v>33732</v>
      </c>
      <c r="D141" s="36">
        <v>44068</v>
      </c>
      <c r="E141" s="37"/>
      <c r="F141" s="11">
        <v>2</v>
      </c>
      <c r="G141" s="13"/>
      <c r="H141" s="13"/>
      <c r="I141" s="13"/>
      <c r="J141" s="13"/>
      <c r="K141" s="13"/>
      <c r="L141" s="13">
        <v>1</v>
      </c>
      <c r="M141" s="13"/>
      <c r="N141" s="12">
        <f aca="true" t="shared" si="52" ref="N141:N163">DATEDIF(C141,D141,"y")</f>
        <v>28</v>
      </c>
      <c r="O141" s="16">
        <f t="shared" si="45"/>
        <v>0</v>
      </c>
      <c r="P141" s="16">
        <f t="shared" si="42"/>
        <v>0</v>
      </c>
      <c r="Q141" s="16">
        <f t="shared" si="46"/>
        <v>0</v>
      </c>
      <c r="R141" s="16">
        <f t="shared" si="47"/>
        <v>0</v>
      </c>
      <c r="S141" s="16">
        <f t="shared" si="48"/>
        <v>0</v>
      </c>
      <c r="T141" s="16">
        <f t="shared" si="49"/>
        <v>10</v>
      </c>
      <c r="U141" s="16">
        <f t="shared" si="50"/>
        <v>0</v>
      </c>
      <c r="V141" s="16" t="str">
        <f t="shared" si="43"/>
        <v>10</v>
      </c>
      <c r="W141" s="26">
        <f t="shared" si="51"/>
        <v>20</v>
      </c>
      <c r="X141" s="28" t="s">
        <v>344</v>
      </c>
    </row>
    <row r="142" spans="1:24" ht="19.9" customHeight="1">
      <c r="A142" s="34">
        <v>25459</v>
      </c>
      <c r="B142" s="34" t="s">
        <v>170</v>
      </c>
      <c r="C142" s="35">
        <v>25748</v>
      </c>
      <c r="D142" s="36">
        <v>44068</v>
      </c>
      <c r="E142" s="37"/>
      <c r="F142" s="11">
        <v>2</v>
      </c>
      <c r="G142" s="13"/>
      <c r="H142" s="13"/>
      <c r="I142" s="13"/>
      <c r="J142" s="13"/>
      <c r="K142" s="13">
        <v>1</v>
      </c>
      <c r="L142" s="13"/>
      <c r="M142" s="13"/>
      <c r="N142" s="12">
        <f t="shared" si="52"/>
        <v>50</v>
      </c>
      <c r="O142" s="16">
        <f t="shared" si="45"/>
        <v>0</v>
      </c>
      <c r="P142" s="16">
        <f t="shared" si="42"/>
        <v>0</v>
      </c>
      <c r="Q142" s="16">
        <f t="shared" si="46"/>
        <v>0</v>
      </c>
      <c r="R142" s="16">
        <f t="shared" si="47"/>
        <v>0</v>
      </c>
      <c r="S142" s="16">
        <f t="shared" si="48"/>
        <v>5</v>
      </c>
      <c r="T142" s="16">
        <f t="shared" si="49"/>
        <v>0</v>
      </c>
      <c r="U142" s="16">
        <f t="shared" si="50"/>
        <v>0</v>
      </c>
      <c r="V142" s="16" t="str">
        <f t="shared" si="43"/>
        <v>10</v>
      </c>
      <c r="W142" s="26">
        <f t="shared" si="51"/>
        <v>15</v>
      </c>
      <c r="X142" s="28" t="s">
        <v>345</v>
      </c>
    </row>
    <row r="143" spans="1:24" ht="19.9" customHeight="1">
      <c r="A143" s="34">
        <v>25451</v>
      </c>
      <c r="B143" s="34" t="s">
        <v>174</v>
      </c>
      <c r="C143" s="35">
        <v>26044</v>
      </c>
      <c r="D143" s="36">
        <v>44068</v>
      </c>
      <c r="E143" s="37"/>
      <c r="F143" s="11">
        <v>2</v>
      </c>
      <c r="G143" s="13"/>
      <c r="H143" s="13"/>
      <c r="I143" s="13"/>
      <c r="J143" s="13"/>
      <c r="K143" s="13">
        <v>1</v>
      </c>
      <c r="L143" s="13"/>
      <c r="M143" s="13"/>
      <c r="N143" s="12">
        <f t="shared" si="52"/>
        <v>49</v>
      </c>
      <c r="O143" s="16">
        <f t="shared" si="45"/>
        <v>0</v>
      </c>
      <c r="P143" s="16">
        <f t="shared" si="42"/>
        <v>0</v>
      </c>
      <c r="Q143" s="16">
        <f t="shared" si="46"/>
        <v>0</v>
      </c>
      <c r="R143" s="16">
        <f t="shared" si="47"/>
        <v>0</v>
      </c>
      <c r="S143" s="16">
        <f t="shared" si="48"/>
        <v>5</v>
      </c>
      <c r="T143" s="16">
        <f t="shared" si="49"/>
        <v>0</v>
      </c>
      <c r="U143" s="16">
        <f t="shared" si="50"/>
        <v>0</v>
      </c>
      <c r="V143" s="16" t="str">
        <f t="shared" si="43"/>
        <v>10</v>
      </c>
      <c r="W143" s="26">
        <f t="shared" si="51"/>
        <v>15</v>
      </c>
      <c r="X143" s="28" t="s">
        <v>346</v>
      </c>
    </row>
    <row r="144" spans="1:24" ht="19.9" customHeight="1">
      <c r="A144" s="34">
        <v>25441</v>
      </c>
      <c r="B144" s="34" t="s">
        <v>146</v>
      </c>
      <c r="C144" s="35">
        <v>27088</v>
      </c>
      <c r="D144" s="36">
        <v>44068</v>
      </c>
      <c r="E144" s="37"/>
      <c r="F144" s="11">
        <v>2</v>
      </c>
      <c r="G144" s="13"/>
      <c r="H144" s="13"/>
      <c r="I144" s="13"/>
      <c r="J144" s="13"/>
      <c r="K144" s="13">
        <v>1</v>
      </c>
      <c r="L144" s="13"/>
      <c r="M144" s="13"/>
      <c r="N144" s="12">
        <f t="shared" si="52"/>
        <v>46</v>
      </c>
      <c r="O144" s="16">
        <f t="shared" si="45"/>
        <v>0</v>
      </c>
      <c r="P144" s="16">
        <f t="shared" si="42"/>
        <v>0</v>
      </c>
      <c r="Q144" s="16">
        <f t="shared" si="46"/>
        <v>0</v>
      </c>
      <c r="R144" s="16">
        <f t="shared" si="47"/>
        <v>0</v>
      </c>
      <c r="S144" s="16">
        <f t="shared" si="48"/>
        <v>5</v>
      </c>
      <c r="T144" s="16">
        <f t="shared" si="49"/>
        <v>0</v>
      </c>
      <c r="U144" s="16">
        <f t="shared" si="50"/>
        <v>0</v>
      </c>
      <c r="V144" s="16" t="str">
        <f t="shared" si="43"/>
        <v>10</v>
      </c>
      <c r="W144" s="26">
        <f t="shared" si="51"/>
        <v>15</v>
      </c>
      <c r="X144" s="28" t="s">
        <v>347</v>
      </c>
    </row>
    <row r="145" spans="1:24" ht="19.9" customHeight="1">
      <c r="A145" s="34">
        <v>25430</v>
      </c>
      <c r="B145" s="35" t="s">
        <v>187</v>
      </c>
      <c r="C145" s="35">
        <v>25615</v>
      </c>
      <c r="D145" s="36">
        <v>44068</v>
      </c>
      <c r="E145" s="37"/>
      <c r="F145" s="11">
        <v>1</v>
      </c>
      <c r="G145" s="13"/>
      <c r="H145" s="13"/>
      <c r="I145" s="13"/>
      <c r="J145" s="13"/>
      <c r="K145" s="13">
        <v>1</v>
      </c>
      <c r="L145" s="13"/>
      <c r="M145" s="13"/>
      <c r="N145" s="12">
        <f t="shared" si="52"/>
        <v>50</v>
      </c>
      <c r="O145" s="16">
        <f t="shared" si="45"/>
        <v>0</v>
      </c>
      <c r="P145" s="16">
        <f t="shared" si="42"/>
        <v>0</v>
      </c>
      <c r="Q145" s="16">
        <f t="shared" si="46"/>
        <v>0</v>
      </c>
      <c r="R145" s="16">
        <f t="shared" si="47"/>
        <v>0</v>
      </c>
      <c r="S145" s="16">
        <f t="shared" si="48"/>
        <v>5</v>
      </c>
      <c r="T145" s="16">
        <f t="shared" si="49"/>
        <v>0</v>
      </c>
      <c r="U145" s="16">
        <f t="shared" si="50"/>
        <v>0</v>
      </c>
      <c r="V145" s="16" t="str">
        <f t="shared" si="43"/>
        <v>10</v>
      </c>
      <c r="W145" s="26">
        <f t="shared" si="51"/>
        <v>15</v>
      </c>
      <c r="X145" s="28" t="s">
        <v>348</v>
      </c>
    </row>
    <row r="146" spans="1:24" ht="19.9" customHeight="1">
      <c r="A146" s="34">
        <v>25415</v>
      </c>
      <c r="B146" s="34" t="s">
        <v>148</v>
      </c>
      <c r="C146" s="35">
        <v>34220</v>
      </c>
      <c r="D146" s="36">
        <v>44068</v>
      </c>
      <c r="E146" s="37"/>
      <c r="F146" s="11">
        <v>1</v>
      </c>
      <c r="G146" s="13"/>
      <c r="H146" s="13"/>
      <c r="I146" s="13"/>
      <c r="J146" s="13"/>
      <c r="K146" s="13">
        <v>1</v>
      </c>
      <c r="L146" s="13"/>
      <c r="M146" s="13"/>
      <c r="N146" s="12">
        <f t="shared" si="52"/>
        <v>26</v>
      </c>
      <c r="O146" s="16">
        <f t="shared" si="45"/>
        <v>0</v>
      </c>
      <c r="P146" s="16">
        <f t="shared" si="42"/>
        <v>0</v>
      </c>
      <c r="Q146" s="16">
        <f t="shared" si="46"/>
        <v>0</v>
      </c>
      <c r="R146" s="16">
        <f t="shared" si="47"/>
        <v>0</v>
      </c>
      <c r="S146" s="16">
        <f t="shared" si="48"/>
        <v>5</v>
      </c>
      <c r="T146" s="16">
        <f t="shared" si="49"/>
        <v>0</v>
      </c>
      <c r="U146" s="16">
        <f t="shared" si="50"/>
        <v>0</v>
      </c>
      <c r="V146" s="16" t="str">
        <f t="shared" si="43"/>
        <v>10</v>
      </c>
      <c r="W146" s="26">
        <f t="shared" si="51"/>
        <v>15</v>
      </c>
      <c r="X146" s="28" t="s">
        <v>349</v>
      </c>
    </row>
    <row r="147" spans="1:24" ht="19.9" customHeight="1">
      <c r="A147" s="34">
        <v>25406</v>
      </c>
      <c r="B147" s="34" t="s">
        <v>153</v>
      </c>
      <c r="C147" s="35">
        <v>28775</v>
      </c>
      <c r="D147" s="36">
        <v>44068</v>
      </c>
      <c r="E147" s="37"/>
      <c r="F147" s="11">
        <v>1</v>
      </c>
      <c r="G147" s="13"/>
      <c r="H147" s="13"/>
      <c r="I147" s="13"/>
      <c r="J147" s="13"/>
      <c r="K147" s="13">
        <v>1</v>
      </c>
      <c r="L147" s="13"/>
      <c r="M147" s="13"/>
      <c r="N147" s="12">
        <f t="shared" si="52"/>
        <v>41</v>
      </c>
      <c r="O147" s="16">
        <f t="shared" si="45"/>
        <v>0</v>
      </c>
      <c r="P147" s="16">
        <f t="shared" si="42"/>
        <v>0</v>
      </c>
      <c r="Q147" s="16">
        <f t="shared" si="46"/>
        <v>0</v>
      </c>
      <c r="R147" s="16">
        <f t="shared" si="47"/>
        <v>0</v>
      </c>
      <c r="S147" s="16">
        <f t="shared" si="48"/>
        <v>5</v>
      </c>
      <c r="T147" s="16">
        <f t="shared" si="49"/>
        <v>0</v>
      </c>
      <c r="U147" s="16">
        <f t="shared" si="50"/>
        <v>0</v>
      </c>
      <c r="V147" s="16" t="str">
        <f t="shared" si="43"/>
        <v>10</v>
      </c>
      <c r="W147" s="26">
        <f t="shared" si="51"/>
        <v>15</v>
      </c>
      <c r="X147" s="28" t="s">
        <v>350</v>
      </c>
    </row>
    <row r="148" spans="1:24" ht="19.9" customHeight="1">
      <c r="A148" s="34">
        <v>25403</v>
      </c>
      <c r="B148" s="34" t="s">
        <v>185</v>
      </c>
      <c r="C148" s="35">
        <v>29568</v>
      </c>
      <c r="D148" s="36">
        <v>44068</v>
      </c>
      <c r="E148" s="37"/>
      <c r="F148" s="11">
        <v>1</v>
      </c>
      <c r="G148" s="13"/>
      <c r="H148" s="13"/>
      <c r="I148" s="13"/>
      <c r="J148" s="13"/>
      <c r="K148" s="13">
        <v>1</v>
      </c>
      <c r="L148" s="13"/>
      <c r="M148" s="13"/>
      <c r="N148" s="12">
        <f t="shared" si="52"/>
        <v>39</v>
      </c>
      <c r="O148" s="16">
        <f t="shared" si="45"/>
        <v>0</v>
      </c>
      <c r="P148" s="16">
        <v>0</v>
      </c>
      <c r="Q148" s="16">
        <f t="shared" si="46"/>
        <v>0</v>
      </c>
      <c r="R148" s="16">
        <f t="shared" si="47"/>
        <v>0</v>
      </c>
      <c r="S148" s="16">
        <f t="shared" si="48"/>
        <v>5</v>
      </c>
      <c r="T148" s="16">
        <f t="shared" si="49"/>
        <v>0</v>
      </c>
      <c r="U148" s="16">
        <f t="shared" si="50"/>
        <v>0</v>
      </c>
      <c r="V148" s="16" t="str">
        <f t="shared" si="43"/>
        <v>10</v>
      </c>
      <c r="W148" s="26">
        <f t="shared" si="51"/>
        <v>15</v>
      </c>
      <c r="X148" s="28" t="s">
        <v>351</v>
      </c>
    </row>
    <row r="149" spans="1:24" ht="19.9" customHeight="1">
      <c r="A149" s="34">
        <v>25387</v>
      </c>
      <c r="B149" s="34" t="s">
        <v>142</v>
      </c>
      <c r="C149" s="35">
        <v>28069</v>
      </c>
      <c r="D149" s="36">
        <v>44068</v>
      </c>
      <c r="E149" s="37"/>
      <c r="F149" s="11">
        <v>2</v>
      </c>
      <c r="G149" s="13"/>
      <c r="H149" s="13"/>
      <c r="I149" s="13"/>
      <c r="J149" s="13"/>
      <c r="K149" s="13">
        <v>1</v>
      </c>
      <c r="L149" s="13"/>
      <c r="M149" s="13"/>
      <c r="N149" s="12">
        <f t="shared" si="52"/>
        <v>43</v>
      </c>
      <c r="O149" s="16">
        <f t="shared" si="45"/>
        <v>0</v>
      </c>
      <c r="P149" s="16">
        <f aca="true" t="shared" si="53" ref="P149:P192">IF(H149&lt;=17,H149*G149,IF(H149&gt;17,17*G149))</f>
        <v>0</v>
      </c>
      <c r="Q149" s="16">
        <f t="shared" si="46"/>
        <v>0</v>
      </c>
      <c r="R149" s="16">
        <f t="shared" si="47"/>
        <v>0</v>
      </c>
      <c r="S149" s="16">
        <f t="shared" si="48"/>
        <v>5</v>
      </c>
      <c r="T149" s="16">
        <f t="shared" si="49"/>
        <v>0</v>
      </c>
      <c r="U149" s="16">
        <f t="shared" si="50"/>
        <v>0</v>
      </c>
      <c r="V149" s="16" t="str">
        <f t="shared" si="43"/>
        <v>10</v>
      </c>
      <c r="W149" s="26">
        <f t="shared" si="51"/>
        <v>15</v>
      </c>
      <c r="X149" s="28" t="s">
        <v>352</v>
      </c>
    </row>
    <row r="150" spans="1:24" ht="19.9" customHeight="1">
      <c r="A150" s="34">
        <v>25360</v>
      </c>
      <c r="B150" s="34" t="s">
        <v>189</v>
      </c>
      <c r="C150" s="35">
        <v>30783</v>
      </c>
      <c r="D150" s="36">
        <v>44068</v>
      </c>
      <c r="E150" s="37"/>
      <c r="F150" s="11">
        <v>1</v>
      </c>
      <c r="G150" s="13"/>
      <c r="H150" s="13"/>
      <c r="I150" s="13"/>
      <c r="J150" s="13"/>
      <c r="K150" s="13">
        <v>1</v>
      </c>
      <c r="L150" s="13"/>
      <c r="M150" s="13"/>
      <c r="N150" s="12">
        <f t="shared" si="52"/>
        <v>36</v>
      </c>
      <c r="O150" s="16">
        <f t="shared" si="45"/>
        <v>0</v>
      </c>
      <c r="P150" s="16">
        <f t="shared" si="53"/>
        <v>0</v>
      </c>
      <c r="Q150" s="16">
        <f t="shared" si="46"/>
        <v>0</v>
      </c>
      <c r="R150" s="16">
        <f t="shared" si="47"/>
        <v>0</v>
      </c>
      <c r="S150" s="16">
        <f t="shared" si="48"/>
        <v>5</v>
      </c>
      <c r="T150" s="16">
        <f t="shared" si="49"/>
        <v>0</v>
      </c>
      <c r="U150" s="16">
        <f t="shared" si="50"/>
        <v>0</v>
      </c>
      <c r="V150" s="16" t="str">
        <f t="shared" si="43"/>
        <v>10</v>
      </c>
      <c r="W150" s="26">
        <f t="shared" si="51"/>
        <v>15</v>
      </c>
      <c r="X150" s="28" t="s">
        <v>353</v>
      </c>
    </row>
    <row r="151" spans="1:24" ht="19.9" customHeight="1">
      <c r="A151" s="34">
        <v>25315</v>
      </c>
      <c r="B151" s="34" t="s">
        <v>130</v>
      </c>
      <c r="C151" s="35">
        <v>31188</v>
      </c>
      <c r="D151" s="36">
        <v>44068</v>
      </c>
      <c r="E151" s="37"/>
      <c r="F151" s="11">
        <v>2</v>
      </c>
      <c r="G151" s="13"/>
      <c r="H151" s="13"/>
      <c r="I151" s="13"/>
      <c r="J151" s="13"/>
      <c r="K151" s="13">
        <v>1</v>
      </c>
      <c r="L151" s="13"/>
      <c r="M151" s="13"/>
      <c r="N151" s="12">
        <f t="shared" si="52"/>
        <v>35</v>
      </c>
      <c r="O151" s="16">
        <f t="shared" si="45"/>
        <v>0</v>
      </c>
      <c r="P151" s="16">
        <f t="shared" si="53"/>
        <v>0</v>
      </c>
      <c r="Q151" s="16">
        <f t="shared" si="46"/>
        <v>0</v>
      </c>
      <c r="R151" s="16">
        <f t="shared" si="47"/>
        <v>0</v>
      </c>
      <c r="S151" s="16">
        <f t="shared" si="48"/>
        <v>5</v>
      </c>
      <c r="T151" s="16">
        <f t="shared" si="49"/>
        <v>0</v>
      </c>
      <c r="U151" s="16">
        <f t="shared" si="50"/>
        <v>0</v>
      </c>
      <c r="V151" s="16" t="str">
        <f t="shared" si="43"/>
        <v>10</v>
      </c>
      <c r="W151" s="26">
        <f t="shared" si="51"/>
        <v>15</v>
      </c>
      <c r="X151" s="28" t="s">
        <v>354</v>
      </c>
    </row>
    <row r="152" spans="1:24" ht="19.9" customHeight="1">
      <c r="A152" s="34">
        <v>25312</v>
      </c>
      <c r="B152" s="34" t="s">
        <v>129</v>
      </c>
      <c r="C152" s="35">
        <v>28814</v>
      </c>
      <c r="D152" s="36">
        <v>44068</v>
      </c>
      <c r="E152" s="37"/>
      <c r="F152" s="11">
        <v>2</v>
      </c>
      <c r="G152" s="13"/>
      <c r="H152" s="13"/>
      <c r="I152" s="13"/>
      <c r="J152" s="13"/>
      <c r="K152" s="13">
        <v>1</v>
      </c>
      <c r="L152" s="13"/>
      <c r="M152" s="13"/>
      <c r="N152" s="12">
        <f t="shared" si="52"/>
        <v>41</v>
      </c>
      <c r="O152" s="16">
        <f t="shared" si="45"/>
        <v>0</v>
      </c>
      <c r="P152" s="16">
        <f t="shared" si="53"/>
        <v>0</v>
      </c>
      <c r="Q152" s="16">
        <f t="shared" si="46"/>
        <v>0</v>
      </c>
      <c r="R152" s="16">
        <f t="shared" si="47"/>
        <v>0</v>
      </c>
      <c r="S152" s="16">
        <f t="shared" si="48"/>
        <v>5</v>
      </c>
      <c r="T152" s="16">
        <f t="shared" si="49"/>
        <v>0</v>
      </c>
      <c r="U152" s="16">
        <f t="shared" si="50"/>
        <v>0</v>
      </c>
      <c r="V152" s="16" t="str">
        <f t="shared" si="43"/>
        <v>10</v>
      </c>
      <c r="W152" s="26">
        <f t="shared" si="51"/>
        <v>15</v>
      </c>
      <c r="X152" s="28" t="s">
        <v>355</v>
      </c>
    </row>
    <row r="153" spans="1:24" ht="19.9" customHeight="1">
      <c r="A153" s="34">
        <v>25293</v>
      </c>
      <c r="B153" s="34" t="s">
        <v>127</v>
      </c>
      <c r="C153" s="35">
        <v>29006</v>
      </c>
      <c r="D153" s="36">
        <v>44068</v>
      </c>
      <c r="E153" s="37"/>
      <c r="F153" s="11">
        <v>2</v>
      </c>
      <c r="G153" s="13"/>
      <c r="H153" s="13"/>
      <c r="I153" s="13"/>
      <c r="J153" s="13"/>
      <c r="K153" s="13">
        <v>1</v>
      </c>
      <c r="L153" s="13"/>
      <c r="M153" s="13"/>
      <c r="N153" s="12">
        <f t="shared" si="52"/>
        <v>41</v>
      </c>
      <c r="O153" s="16">
        <f t="shared" si="45"/>
        <v>0</v>
      </c>
      <c r="P153" s="16">
        <f t="shared" si="53"/>
        <v>0</v>
      </c>
      <c r="Q153" s="16">
        <f t="shared" si="46"/>
        <v>0</v>
      </c>
      <c r="R153" s="16">
        <f t="shared" si="47"/>
        <v>0</v>
      </c>
      <c r="S153" s="16">
        <f t="shared" si="48"/>
        <v>5</v>
      </c>
      <c r="T153" s="16">
        <f t="shared" si="49"/>
        <v>0</v>
      </c>
      <c r="U153" s="16">
        <f t="shared" si="50"/>
        <v>0</v>
      </c>
      <c r="V153" s="16" t="str">
        <f t="shared" si="43"/>
        <v>10</v>
      </c>
      <c r="W153" s="26">
        <f t="shared" si="51"/>
        <v>15</v>
      </c>
      <c r="X153" s="28" t="s">
        <v>356</v>
      </c>
    </row>
    <row r="154" spans="1:24" ht="19.9" customHeight="1">
      <c r="A154" s="34">
        <v>25292</v>
      </c>
      <c r="B154" s="34" t="s">
        <v>110</v>
      </c>
      <c r="C154" s="35">
        <v>26656</v>
      </c>
      <c r="D154" s="36">
        <v>44068</v>
      </c>
      <c r="E154" s="37"/>
      <c r="F154" s="11">
        <v>2</v>
      </c>
      <c r="G154" s="13"/>
      <c r="H154" s="13"/>
      <c r="I154" s="13"/>
      <c r="J154" s="13"/>
      <c r="K154" s="13">
        <v>1</v>
      </c>
      <c r="L154" s="13"/>
      <c r="M154" s="13"/>
      <c r="N154" s="12">
        <f t="shared" si="52"/>
        <v>47</v>
      </c>
      <c r="O154" s="16">
        <f t="shared" si="45"/>
        <v>0</v>
      </c>
      <c r="P154" s="16">
        <f t="shared" si="53"/>
        <v>0</v>
      </c>
      <c r="Q154" s="16">
        <f t="shared" si="46"/>
        <v>0</v>
      </c>
      <c r="R154" s="16">
        <f t="shared" si="47"/>
        <v>0</v>
      </c>
      <c r="S154" s="16">
        <f t="shared" si="48"/>
        <v>5</v>
      </c>
      <c r="T154" s="16">
        <f t="shared" si="49"/>
        <v>0</v>
      </c>
      <c r="U154" s="16">
        <f t="shared" si="50"/>
        <v>0</v>
      </c>
      <c r="V154" s="16" t="str">
        <f t="shared" si="43"/>
        <v>10</v>
      </c>
      <c r="W154" s="26">
        <f t="shared" si="51"/>
        <v>15</v>
      </c>
      <c r="X154" s="28" t="s">
        <v>357</v>
      </c>
    </row>
    <row r="155" spans="1:24" ht="19.9" customHeight="1">
      <c r="A155" s="34">
        <v>25276</v>
      </c>
      <c r="B155" s="34" t="s">
        <v>135</v>
      </c>
      <c r="C155" s="35">
        <v>29142</v>
      </c>
      <c r="D155" s="36">
        <v>44068</v>
      </c>
      <c r="E155" s="37"/>
      <c r="F155" s="11">
        <v>2</v>
      </c>
      <c r="G155" s="13"/>
      <c r="H155" s="13"/>
      <c r="I155" s="13"/>
      <c r="J155" s="13"/>
      <c r="K155" s="13">
        <v>1</v>
      </c>
      <c r="L155" s="13"/>
      <c r="M155" s="13"/>
      <c r="N155" s="12">
        <f t="shared" si="52"/>
        <v>40</v>
      </c>
      <c r="O155" s="16">
        <f t="shared" si="45"/>
        <v>0</v>
      </c>
      <c r="P155" s="16">
        <f t="shared" si="53"/>
        <v>0</v>
      </c>
      <c r="Q155" s="16">
        <f t="shared" si="46"/>
        <v>0</v>
      </c>
      <c r="R155" s="16">
        <f t="shared" si="47"/>
        <v>0</v>
      </c>
      <c r="S155" s="16">
        <f t="shared" si="48"/>
        <v>5</v>
      </c>
      <c r="T155" s="16">
        <f t="shared" si="49"/>
        <v>0</v>
      </c>
      <c r="U155" s="16">
        <f t="shared" si="50"/>
        <v>0</v>
      </c>
      <c r="V155" s="16" t="str">
        <f t="shared" si="43"/>
        <v>10</v>
      </c>
      <c r="W155" s="26">
        <f t="shared" si="51"/>
        <v>15</v>
      </c>
      <c r="X155" s="28" t="s">
        <v>358</v>
      </c>
    </row>
    <row r="156" spans="1:24" ht="19.9" customHeight="1">
      <c r="A156" s="34">
        <v>25256</v>
      </c>
      <c r="B156" s="34" t="s">
        <v>102</v>
      </c>
      <c r="C156" s="35">
        <v>27613</v>
      </c>
      <c r="D156" s="36">
        <v>44068</v>
      </c>
      <c r="E156" s="37"/>
      <c r="F156" s="11">
        <v>2</v>
      </c>
      <c r="G156" s="13"/>
      <c r="H156" s="13"/>
      <c r="I156" s="13"/>
      <c r="J156" s="13"/>
      <c r="K156" s="13">
        <v>1</v>
      </c>
      <c r="L156" s="13"/>
      <c r="M156" s="13"/>
      <c r="N156" s="12">
        <f t="shared" si="52"/>
        <v>45</v>
      </c>
      <c r="O156" s="16">
        <f t="shared" si="45"/>
        <v>0</v>
      </c>
      <c r="P156" s="16">
        <f t="shared" si="53"/>
        <v>0</v>
      </c>
      <c r="Q156" s="16">
        <f t="shared" si="46"/>
        <v>0</v>
      </c>
      <c r="R156" s="16">
        <f t="shared" si="47"/>
        <v>0</v>
      </c>
      <c r="S156" s="16">
        <f t="shared" si="48"/>
        <v>5</v>
      </c>
      <c r="T156" s="16">
        <f t="shared" si="49"/>
        <v>0</v>
      </c>
      <c r="U156" s="16">
        <f t="shared" si="50"/>
        <v>0</v>
      </c>
      <c r="V156" s="16" t="str">
        <f aca="true" t="shared" si="54" ref="V156:V187">IF(N156&gt;50,20,IF(N156&lt;=50,"10"))</f>
        <v>10</v>
      </c>
      <c r="W156" s="26">
        <f t="shared" si="51"/>
        <v>15</v>
      </c>
      <c r="X156" s="28" t="s">
        <v>359</v>
      </c>
    </row>
    <row r="157" spans="1:24" ht="19.9" customHeight="1">
      <c r="A157" s="34">
        <v>25201</v>
      </c>
      <c r="B157" s="34" t="s">
        <v>200</v>
      </c>
      <c r="C157" s="35">
        <v>32706</v>
      </c>
      <c r="D157" s="36">
        <v>44068</v>
      </c>
      <c r="E157" s="37"/>
      <c r="F157" s="11">
        <v>1</v>
      </c>
      <c r="G157" s="13"/>
      <c r="H157" s="13"/>
      <c r="I157" s="13"/>
      <c r="J157" s="13"/>
      <c r="K157" s="13">
        <v>1</v>
      </c>
      <c r="L157" s="13"/>
      <c r="M157" s="13"/>
      <c r="N157" s="12">
        <f t="shared" si="52"/>
        <v>31</v>
      </c>
      <c r="O157" s="16">
        <f t="shared" si="45"/>
        <v>0</v>
      </c>
      <c r="P157" s="16">
        <f t="shared" si="53"/>
        <v>0</v>
      </c>
      <c r="Q157" s="16">
        <f t="shared" si="46"/>
        <v>0</v>
      </c>
      <c r="R157" s="16">
        <f t="shared" si="47"/>
        <v>0</v>
      </c>
      <c r="S157" s="16">
        <f t="shared" si="48"/>
        <v>5</v>
      </c>
      <c r="T157" s="16">
        <f t="shared" si="49"/>
        <v>0</v>
      </c>
      <c r="U157" s="16">
        <f t="shared" si="50"/>
        <v>0</v>
      </c>
      <c r="V157" s="16" t="str">
        <f t="shared" si="54"/>
        <v>10</v>
      </c>
      <c r="W157" s="26">
        <f t="shared" si="51"/>
        <v>15</v>
      </c>
      <c r="X157" s="28" t="s">
        <v>360</v>
      </c>
    </row>
    <row r="158" spans="1:24" ht="22.9" customHeight="1">
      <c r="A158" s="34">
        <v>25172</v>
      </c>
      <c r="B158" s="35" t="s">
        <v>204</v>
      </c>
      <c r="C158" s="35">
        <v>28755</v>
      </c>
      <c r="D158" s="36">
        <v>44068</v>
      </c>
      <c r="E158" s="37"/>
      <c r="F158" s="11">
        <v>1</v>
      </c>
      <c r="G158" s="13"/>
      <c r="H158" s="13"/>
      <c r="I158" s="13"/>
      <c r="J158" s="13"/>
      <c r="K158" s="13">
        <v>1</v>
      </c>
      <c r="L158" s="13"/>
      <c r="M158" s="13"/>
      <c r="N158" s="12">
        <f t="shared" si="52"/>
        <v>41</v>
      </c>
      <c r="O158" s="16">
        <f t="shared" si="45"/>
        <v>0</v>
      </c>
      <c r="P158" s="16">
        <f t="shared" si="53"/>
        <v>0</v>
      </c>
      <c r="Q158" s="16">
        <f t="shared" si="46"/>
        <v>0</v>
      </c>
      <c r="R158" s="16">
        <f t="shared" si="47"/>
        <v>0</v>
      </c>
      <c r="S158" s="16">
        <f t="shared" si="48"/>
        <v>5</v>
      </c>
      <c r="T158" s="16">
        <f t="shared" si="49"/>
        <v>0</v>
      </c>
      <c r="U158" s="16">
        <f t="shared" si="50"/>
        <v>0</v>
      </c>
      <c r="V158" s="16" t="str">
        <f t="shared" si="54"/>
        <v>10</v>
      </c>
      <c r="W158" s="26">
        <f t="shared" si="51"/>
        <v>15</v>
      </c>
      <c r="X158" s="28" t="s">
        <v>361</v>
      </c>
    </row>
    <row r="159" spans="1:24" ht="22.9" customHeight="1">
      <c r="A159" s="34">
        <v>25143</v>
      </c>
      <c r="B159" s="35" t="s">
        <v>205</v>
      </c>
      <c r="C159" s="35">
        <v>29058</v>
      </c>
      <c r="D159" s="36">
        <v>44068</v>
      </c>
      <c r="E159" s="37"/>
      <c r="F159" s="11">
        <v>1</v>
      </c>
      <c r="G159" s="13"/>
      <c r="H159" s="13"/>
      <c r="I159" s="13"/>
      <c r="J159" s="13"/>
      <c r="K159" s="13">
        <v>1</v>
      </c>
      <c r="L159" s="13"/>
      <c r="M159" s="13"/>
      <c r="N159" s="12">
        <f t="shared" si="52"/>
        <v>41</v>
      </c>
      <c r="O159" s="16">
        <f t="shared" si="45"/>
        <v>0</v>
      </c>
      <c r="P159" s="16">
        <f t="shared" si="53"/>
        <v>0</v>
      </c>
      <c r="Q159" s="16">
        <f t="shared" si="46"/>
        <v>0</v>
      </c>
      <c r="R159" s="16">
        <f t="shared" si="47"/>
        <v>0</v>
      </c>
      <c r="S159" s="16">
        <f t="shared" si="48"/>
        <v>5</v>
      </c>
      <c r="T159" s="16">
        <f t="shared" si="49"/>
        <v>0</v>
      </c>
      <c r="U159" s="16">
        <f t="shared" si="50"/>
        <v>0</v>
      </c>
      <c r="V159" s="16" t="str">
        <f t="shared" si="54"/>
        <v>10</v>
      </c>
      <c r="W159" s="26">
        <f t="shared" si="51"/>
        <v>15</v>
      </c>
      <c r="X159" s="28" t="s">
        <v>362</v>
      </c>
    </row>
    <row r="160" spans="1:24" ht="22.9" customHeight="1">
      <c r="A160" s="34">
        <v>25055</v>
      </c>
      <c r="B160" s="34" t="s">
        <v>72</v>
      </c>
      <c r="C160" s="35">
        <v>29143</v>
      </c>
      <c r="D160" s="36">
        <v>44068</v>
      </c>
      <c r="E160" s="37"/>
      <c r="F160" s="11">
        <v>2</v>
      </c>
      <c r="G160" s="13"/>
      <c r="H160" s="13"/>
      <c r="I160" s="13"/>
      <c r="J160" s="13"/>
      <c r="K160" s="13">
        <v>1</v>
      </c>
      <c r="L160" s="13"/>
      <c r="M160" s="13"/>
      <c r="N160" s="12">
        <f t="shared" si="52"/>
        <v>40</v>
      </c>
      <c r="O160" s="16">
        <f t="shared" si="45"/>
        <v>0</v>
      </c>
      <c r="P160" s="16">
        <f t="shared" si="53"/>
        <v>0</v>
      </c>
      <c r="Q160" s="16">
        <f t="shared" si="46"/>
        <v>0</v>
      </c>
      <c r="R160" s="16">
        <f t="shared" si="47"/>
        <v>0</v>
      </c>
      <c r="S160" s="16">
        <f t="shared" si="48"/>
        <v>5</v>
      </c>
      <c r="T160" s="16">
        <f t="shared" si="49"/>
        <v>0</v>
      </c>
      <c r="U160" s="16">
        <f t="shared" si="50"/>
        <v>0</v>
      </c>
      <c r="V160" s="16" t="str">
        <f t="shared" si="54"/>
        <v>10</v>
      </c>
      <c r="W160" s="26">
        <f t="shared" si="51"/>
        <v>15</v>
      </c>
      <c r="X160" s="28" t="s">
        <v>363</v>
      </c>
    </row>
    <row r="161" spans="1:24" ht="22.9" customHeight="1">
      <c r="A161" s="34">
        <v>25034</v>
      </c>
      <c r="B161" s="34" t="s">
        <v>68</v>
      </c>
      <c r="C161" s="35">
        <v>25722</v>
      </c>
      <c r="D161" s="36">
        <v>44068</v>
      </c>
      <c r="E161" s="37"/>
      <c r="F161" s="11">
        <v>2</v>
      </c>
      <c r="G161" s="13"/>
      <c r="H161" s="13"/>
      <c r="I161" s="13"/>
      <c r="J161" s="13"/>
      <c r="K161" s="13">
        <v>1</v>
      </c>
      <c r="L161" s="13"/>
      <c r="M161" s="13"/>
      <c r="N161" s="12">
        <f t="shared" si="52"/>
        <v>50</v>
      </c>
      <c r="O161" s="16">
        <f t="shared" si="45"/>
        <v>0</v>
      </c>
      <c r="P161" s="16">
        <f t="shared" si="53"/>
        <v>0</v>
      </c>
      <c r="Q161" s="16">
        <f t="shared" si="46"/>
        <v>0</v>
      </c>
      <c r="R161" s="16">
        <f t="shared" si="47"/>
        <v>0</v>
      </c>
      <c r="S161" s="16">
        <f t="shared" si="48"/>
        <v>5</v>
      </c>
      <c r="T161" s="16">
        <f t="shared" si="49"/>
        <v>0</v>
      </c>
      <c r="U161" s="16">
        <f t="shared" si="50"/>
        <v>0</v>
      </c>
      <c r="V161" s="16" t="str">
        <f t="shared" si="54"/>
        <v>10</v>
      </c>
      <c r="W161" s="26">
        <f t="shared" si="51"/>
        <v>15</v>
      </c>
      <c r="X161" s="28" t="s">
        <v>364</v>
      </c>
    </row>
    <row r="162" spans="1:24" ht="22.9" customHeight="1">
      <c r="A162" s="34">
        <v>25025</v>
      </c>
      <c r="B162" s="34" t="s">
        <v>65</v>
      </c>
      <c r="C162" s="35">
        <v>30322</v>
      </c>
      <c r="D162" s="36">
        <v>44068</v>
      </c>
      <c r="E162" s="37"/>
      <c r="F162" s="11">
        <v>2</v>
      </c>
      <c r="G162" s="13"/>
      <c r="H162" s="13"/>
      <c r="I162" s="13"/>
      <c r="J162" s="13"/>
      <c r="K162" s="13">
        <v>1</v>
      </c>
      <c r="L162" s="13"/>
      <c r="M162" s="13"/>
      <c r="N162" s="12">
        <f t="shared" si="52"/>
        <v>37</v>
      </c>
      <c r="O162" s="16">
        <f t="shared" si="45"/>
        <v>0</v>
      </c>
      <c r="P162" s="16">
        <f t="shared" si="53"/>
        <v>0</v>
      </c>
      <c r="Q162" s="16">
        <f t="shared" si="46"/>
        <v>0</v>
      </c>
      <c r="R162" s="16">
        <f t="shared" si="47"/>
        <v>0</v>
      </c>
      <c r="S162" s="16">
        <f t="shared" si="48"/>
        <v>5</v>
      </c>
      <c r="T162" s="16">
        <f t="shared" si="49"/>
        <v>0</v>
      </c>
      <c r="U162" s="16">
        <f t="shared" si="50"/>
        <v>0</v>
      </c>
      <c r="V162" s="16" t="str">
        <f t="shared" si="54"/>
        <v>10</v>
      </c>
      <c r="W162" s="26">
        <f t="shared" si="51"/>
        <v>15</v>
      </c>
      <c r="X162" s="28" t="s">
        <v>365</v>
      </c>
    </row>
    <row r="163" spans="1:24" ht="22.9" customHeight="1">
      <c r="A163" s="34">
        <v>25019</v>
      </c>
      <c r="B163" s="34" t="s">
        <v>61</v>
      </c>
      <c r="C163" s="35">
        <v>33646</v>
      </c>
      <c r="D163" s="36">
        <v>44068</v>
      </c>
      <c r="E163" s="37"/>
      <c r="F163" s="11">
        <v>1</v>
      </c>
      <c r="G163" s="13"/>
      <c r="H163" s="13"/>
      <c r="I163" s="13"/>
      <c r="J163" s="13"/>
      <c r="K163" s="13">
        <v>1</v>
      </c>
      <c r="L163" s="13"/>
      <c r="M163" s="13"/>
      <c r="N163" s="12">
        <f t="shared" si="52"/>
        <v>28</v>
      </c>
      <c r="O163" s="16">
        <f t="shared" si="45"/>
        <v>0</v>
      </c>
      <c r="P163" s="16">
        <f t="shared" si="53"/>
        <v>0</v>
      </c>
      <c r="Q163" s="16">
        <f t="shared" si="46"/>
        <v>0</v>
      </c>
      <c r="R163" s="16">
        <f t="shared" si="47"/>
        <v>0</v>
      </c>
      <c r="S163" s="16">
        <f t="shared" si="48"/>
        <v>5</v>
      </c>
      <c r="T163" s="16">
        <f t="shared" si="49"/>
        <v>0</v>
      </c>
      <c r="U163" s="16">
        <f t="shared" si="50"/>
        <v>0</v>
      </c>
      <c r="V163" s="16" t="str">
        <f t="shared" si="54"/>
        <v>10</v>
      </c>
      <c r="W163" s="26">
        <f t="shared" si="51"/>
        <v>15</v>
      </c>
      <c r="X163" s="28" t="s">
        <v>366</v>
      </c>
    </row>
    <row r="164" spans="1:24" ht="22.9" customHeight="1">
      <c r="A164" s="34">
        <v>24987</v>
      </c>
      <c r="B164" s="34" t="s">
        <v>208</v>
      </c>
      <c r="C164" s="35">
        <v>30618</v>
      </c>
      <c r="D164" s="36">
        <v>44068</v>
      </c>
      <c r="E164" s="37"/>
      <c r="F164" s="11">
        <v>1</v>
      </c>
      <c r="G164" s="13"/>
      <c r="H164" s="13"/>
      <c r="I164" s="13"/>
      <c r="J164" s="13"/>
      <c r="K164" s="13">
        <v>1</v>
      </c>
      <c r="L164" s="13"/>
      <c r="M164" s="13"/>
      <c r="N164" s="12">
        <v>36</v>
      </c>
      <c r="O164" s="16">
        <f t="shared" si="45"/>
        <v>0</v>
      </c>
      <c r="P164" s="16">
        <f t="shared" si="53"/>
        <v>0</v>
      </c>
      <c r="Q164" s="16">
        <f t="shared" si="46"/>
        <v>0</v>
      </c>
      <c r="R164" s="16">
        <f t="shared" si="47"/>
        <v>0</v>
      </c>
      <c r="S164" s="16">
        <f t="shared" si="48"/>
        <v>5</v>
      </c>
      <c r="T164" s="16">
        <f t="shared" si="49"/>
        <v>0</v>
      </c>
      <c r="U164" s="16">
        <f t="shared" si="50"/>
        <v>0</v>
      </c>
      <c r="V164" s="16" t="str">
        <f t="shared" si="54"/>
        <v>10</v>
      </c>
      <c r="W164" s="26">
        <f t="shared" si="51"/>
        <v>15</v>
      </c>
      <c r="X164" s="28" t="s">
        <v>367</v>
      </c>
    </row>
    <row r="165" spans="1:24" ht="22.9" customHeight="1">
      <c r="A165" s="34">
        <v>25535</v>
      </c>
      <c r="B165" s="34" t="s">
        <v>178</v>
      </c>
      <c r="C165" s="35">
        <v>35325</v>
      </c>
      <c r="D165" s="36">
        <v>44068</v>
      </c>
      <c r="E165" s="37"/>
      <c r="F165" s="11">
        <v>2</v>
      </c>
      <c r="G165" s="13"/>
      <c r="H165" s="13"/>
      <c r="I165" s="13"/>
      <c r="J165" s="13"/>
      <c r="K165" s="13"/>
      <c r="L165" s="13"/>
      <c r="M165" s="13"/>
      <c r="N165" s="12">
        <f aca="true" t="shared" si="55" ref="N165:N190">DATEDIF(C165,D165,"y")</f>
        <v>23</v>
      </c>
      <c r="O165" s="16">
        <f t="shared" si="45"/>
        <v>0</v>
      </c>
      <c r="P165" s="16">
        <f t="shared" si="53"/>
        <v>0</v>
      </c>
      <c r="Q165" s="16">
        <f t="shared" si="46"/>
        <v>0</v>
      </c>
      <c r="R165" s="16">
        <f t="shared" si="47"/>
        <v>0</v>
      </c>
      <c r="S165" s="16">
        <f t="shared" si="48"/>
        <v>0</v>
      </c>
      <c r="T165" s="16">
        <f t="shared" si="49"/>
        <v>0</v>
      </c>
      <c r="U165" s="16">
        <f t="shared" si="50"/>
        <v>0</v>
      </c>
      <c r="V165" s="16" t="str">
        <f t="shared" si="54"/>
        <v>10</v>
      </c>
      <c r="W165" s="26">
        <f t="shared" si="51"/>
        <v>10</v>
      </c>
      <c r="X165" s="28" t="s">
        <v>368</v>
      </c>
    </row>
    <row r="166" spans="1:24" ht="19.9" customHeight="1">
      <c r="A166" s="34">
        <v>25497</v>
      </c>
      <c r="B166" s="34" t="s">
        <v>156</v>
      </c>
      <c r="C166" s="35">
        <v>30932</v>
      </c>
      <c r="D166" s="36">
        <v>44068</v>
      </c>
      <c r="E166" s="37"/>
      <c r="F166" s="11">
        <v>2</v>
      </c>
      <c r="G166" s="13"/>
      <c r="H166" s="13"/>
      <c r="I166" s="13"/>
      <c r="J166" s="13"/>
      <c r="K166" s="13"/>
      <c r="L166" s="13"/>
      <c r="M166" s="13"/>
      <c r="N166" s="12">
        <f t="shared" si="55"/>
        <v>35</v>
      </c>
      <c r="O166" s="16">
        <f t="shared" si="45"/>
        <v>0</v>
      </c>
      <c r="P166" s="16">
        <f t="shared" si="53"/>
        <v>0</v>
      </c>
      <c r="Q166" s="16">
        <f t="shared" si="46"/>
        <v>0</v>
      </c>
      <c r="R166" s="16">
        <f t="shared" si="47"/>
        <v>0</v>
      </c>
      <c r="S166" s="16">
        <f t="shared" si="48"/>
        <v>0</v>
      </c>
      <c r="T166" s="16">
        <f t="shared" si="49"/>
        <v>0</v>
      </c>
      <c r="U166" s="16">
        <f t="shared" si="50"/>
        <v>0</v>
      </c>
      <c r="V166" s="16" t="str">
        <f t="shared" si="54"/>
        <v>10</v>
      </c>
      <c r="W166" s="26">
        <f t="shared" si="51"/>
        <v>10</v>
      </c>
      <c r="X166" s="28" t="s">
        <v>369</v>
      </c>
    </row>
    <row r="167" spans="1:24" ht="19.9" customHeight="1">
      <c r="A167" s="34">
        <v>25493</v>
      </c>
      <c r="B167" s="34" t="s">
        <v>163</v>
      </c>
      <c r="C167" s="35">
        <v>28036</v>
      </c>
      <c r="D167" s="36">
        <v>44068</v>
      </c>
      <c r="E167" s="37"/>
      <c r="F167" s="11">
        <v>2</v>
      </c>
      <c r="G167" s="13"/>
      <c r="H167" s="13"/>
      <c r="I167" s="13"/>
      <c r="J167" s="13"/>
      <c r="K167" s="13"/>
      <c r="L167" s="13"/>
      <c r="M167" s="13"/>
      <c r="N167" s="12">
        <f t="shared" si="55"/>
        <v>43</v>
      </c>
      <c r="O167" s="16">
        <f t="shared" si="45"/>
        <v>0</v>
      </c>
      <c r="P167" s="16">
        <f t="shared" si="53"/>
        <v>0</v>
      </c>
      <c r="Q167" s="16">
        <f t="shared" si="46"/>
        <v>0</v>
      </c>
      <c r="R167" s="16">
        <f t="shared" si="47"/>
        <v>0</v>
      </c>
      <c r="S167" s="16">
        <f t="shared" si="48"/>
        <v>0</v>
      </c>
      <c r="T167" s="16">
        <f t="shared" si="49"/>
        <v>0</v>
      </c>
      <c r="U167" s="16">
        <f t="shared" si="50"/>
        <v>0</v>
      </c>
      <c r="V167" s="16" t="str">
        <f t="shared" si="54"/>
        <v>10</v>
      </c>
      <c r="W167" s="26">
        <f t="shared" si="51"/>
        <v>10</v>
      </c>
      <c r="X167" s="28" t="s">
        <v>370</v>
      </c>
    </row>
    <row r="168" spans="1:24" ht="19.9" customHeight="1">
      <c r="A168" s="34">
        <v>25486</v>
      </c>
      <c r="B168" s="34" t="s">
        <v>165</v>
      </c>
      <c r="C168" s="35">
        <v>35705</v>
      </c>
      <c r="D168" s="36">
        <v>44068</v>
      </c>
      <c r="E168" s="37"/>
      <c r="F168" s="11">
        <v>2</v>
      </c>
      <c r="G168" s="13"/>
      <c r="H168" s="13"/>
      <c r="I168" s="13"/>
      <c r="J168" s="13"/>
      <c r="K168" s="13"/>
      <c r="L168" s="13"/>
      <c r="M168" s="13"/>
      <c r="N168" s="12">
        <f t="shared" si="55"/>
        <v>22</v>
      </c>
      <c r="O168" s="16">
        <f t="shared" si="45"/>
        <v>0</v>
      </c>
      <c r="P168" s="16">
        <f t="shared" si="53"/>
        <v>0</v>
      </c>
      <c r="Q168" s="16">
        <f t="shared" si="46"/>
        <v>0</v>
      </c>
      <c r="R168" s="16">
        <f t="shared" si="47"/>
        <v>0</v>
      </c>
      <c r="S168" s="16">
        <f t="shared" si="48"/>
        <v>0</v>
      </c>
      <c r="T168" s="16">
        <f t="shared" si="49"/>
        <v>0</v>
      </c>
      <c r="U168" s="16">
        <f t="shared" si="50"/>
        <v>0</v>
      </c>
      <c r="V168" s="16" t="str">
        <f t="shared" si="54"/>
        <v>10</v>
      </c>
      <c r="W168" s="26">
        <f t="shared" si="51"/>
        <v>10</v>
      </c>
      <c r="X168" s="28" t="s">
        <v>371</v>
      </c>
    </row>
    <row r="169" spans="1:24" ht="19.9" customHeight="1">
      <c r="A169" s="34">
        <v>25479</v>
      </c>
      <c r="B169" s="34" t="s">
        <v>159</v>
      </c>
      <c r="C169" s="35">
        <v>25963</v>
      </c>
      <c r="D169" s="36">
        <v>44068</v>
      </c>
      <c r="E169" s="37"/>
      <c r="F169" s="11">
        <v>2</v>
      </c>
      <c r="G169" s="13"/>
      <c r="H169" s="13"/>
      <c r="I169" s="13"/>
      <c r="J169" s="13"/>
      <c r="K169" s="13"/>
      <c r="L169" s="13"/>
      <c r="M169" s="13"/>
      <c r="N169" s="12">
        <f t="shared" si="55"/>
        <v>49</v>
      </c>
      <c r="O169" s="16">
        <f aca="true" t="shared" si="56" ref="O169:O192">G169*17</f>
        <v>0</v>
      </c>
      <c r="P169" s="16">
        <f t="shared" si="53"/>
        <v>0</v>
      </c>
      <c r="Q169" s="16">
        <f aca="true" t="shared" si="57" ref="Q169:Q192">IF(I169=0,0,IF(I169=4,30,IF(I169=5,40,IF(I169=6,50,IF(I169=7,60,IF(I169=8,70,IF(I169=9,80,IF(I169=10,90))))))))</f>
        <v>0</v>
      </c>
      <c r="R169" s="16">
        <f aca="true" t="shared" si="58" ref="R169:R192">IF(J169=3,15,IF(J169=0,0))</f>
        <v>0</v>
      </c>
      <c r="S169" s="16">
        <f aca="true" t="shared" si="59" ref="S169:S192">IF(K169=0,0,IF(K169=1,5,IF(K169=2,10,IF(K169=3,20,IF(K169=4,30,IF(K169=5,40))))))</f>
        <v>0</v>
      </c>
      <c r="T169" s="16">
        <f aca="true" t="shared" si="60" ref="T169:T192">L169*10</f>
        <v>0</v>
      </c>
      <c r="U169" s="16">
        <f aca="true" t="shared" si="61" ref="U169:U192">IF(M169&lt;50,0,IF(M169&lt;=59,10,IF(M169&lt;=66,12,IF(M169&lt;=69,15,IF(M169&gt;=70,17)))))</f>
        <v>0</v>
      </c>
      <c r="V169" s="16" t="str">
        <f t="shared" si="54"/>
        <v>10</v>
      </c>
      <c r="W169" s="26">
        <f aca="true" t="shared" si="62" ref="W169:W192">O169+Q169+R169+S169+T169+U169+V169+P169</f>
        <v>10</v>
      </c>
      <c r="X169" s="28" t="s">
        <v>372</v>
      </c>
    </row>
    <row r="170" spans="1:24" ht="19.9" customHeight="1">
      <c r="A170" s="34">
        <v>25458</v>
      </c>
      <c r="B170" s="34" t="s">
        <v>171</v>
      </c>
      <c r="C170" s="35">
        <v>27021</v>
      </c>
      <c r="D170" s="36">
        <v>44068</v>
      </c>
      <c r="E170" s="37"/>
      <c r="F170" s="11">
        <v>2</v>
      </c>
      <c r="G170" s="13"/>
      <c r="H170" s="13"/>
      <c r="I170" s="13"/>
      <c r="J170" s="13"/>
      <c r="K170" s="13"/>
      <c r="L170" s="13"/>
      <c r="M170" s="13"/>
      <c r="N170" s="12">
        <f t="shared" si="55"/>
        <v>46</v>
      </c>
      <c r="O170" s="16">
        <f t="shared" si="56"/>
        <v>0</v>
      </c>
      <c r="P170" s="16">
        <f t="shared" si="53"/>
        <v>0</v>
      </c>
      <c r="Q170" s="16">
        <f t="shared" si="57"/>
        <v>0</v>
      </c>
      <c r="R170" s="16">
        <f t="shared" si="58"/>
        <v>0</v>
      </c>
      <c r="S170" s="16">
        <f t="shared" si="59"/>
        <v>0</v>
      </c>
      <c r="T170" s="16">
        <f t="shared" si="60"/>
        <v>0</v>
      </c>
      <c r="U170" s="16">
        <f t="shared" si="61"/>
        <v>0</v>
      </c>
      <c r="V170" s="16" t="str">
        <f t="shared" si="54"/>
        <v>10</v>
      </c>
      <c r="W170" s="26">
        <f t="shared" si="62"/>
        <v>10</v>
      </c>
      <c r="X170" s="28" t="s">
        <v>373</v>
      </c>
    </row>
    <row r="171" spans="1:24" ht="19.9" customHeight="1">
      <c r="A171" s="34">
        <v>25457</v>
      </c>
      <c r="B171" s="34" t="s">
        <v>172</v>
      </c>
      <c r="C171" s="35">
        <v>31980</v>
      </c>
      <c r="D171" s="36">
        <v>44068</v>
      </c>
      <c r="E171" s="37"/>
      <c r="F171" s="11">
        <v>2</v>
      </c>
      <c r="G171" s="13"/>
      <c r="H171" s="13"/>
      <c r="I171" s="13"/>
      <c r="J171" s="13"/>
      <c r="K171" s="13"/>
      <c r="L171" s="13"/>
      <c r="M171" s="13"/>
      <c r="N171" s="12">
        <f t="shared" si="55"/>
        <v>33</v>
      </c>
      <c r="O171" s="16">
        <f t="shared" si="56"/>
        <v>0</v>
      </c>
      <c r="P171" s="16">
        <f t="shared" si="53"/>
        <v>0</v>
      </c>
      <c r="Q171" s="16">
        <f t="shared" si="57"/>
        <v>0</v>
      </c>
      <c r="R171" s="16">
        <f t="shared" si="58"/>
        <v>0</v>
      </c>
      <c r="S171" s="16">
        <f t="shared" si="59"/>
        <v>0</v>
      </c>
      <c r="T171" s="16">
        <f t="shared" si="60"/>
        <v>0</v>
      </c>
      <c r="U171" s="16">
        <f t="shared" si="61"/>
        <v>0</v>
      </c>
      <c r="V171" s="16" t="str">
        <f t="shared" si="54"/>
        <v>10</v>
      </c>
      <c r="W171" s="26">
        <f t="shared" si="62"/>
        <v>10</v>
      </c>
      <c r="X171" s="28" t="s">
        <v>374</v>
      </c>
    </row>
    <row r="172" spans="1:24" ht="19.9" customHeight="1">
      <c r="A172" s="34">
        <v>25439</v>
      </c>
      <c r="B172" s="34" t="s">
        <v>188</v>
      </c>
      <c r="C172" s="35">
        <v>26025</v>
      </c>
      <c r="D172" s="36">
        <v>44068</v>
      </c>
      <c r="E172" s="37"/>
      <c r="F172" s="11">
        <v>1</v>
      </c>
      <c r="G172" s="13"/>
      <c r="H172" s="13"/>
      <c r="I172" s="13"/>
      <c r="J172" s="13"/>
      <c r="K172" s="13"/>
      <c r="L172" s="13"/>
      <c r="M172" s="13"/>
      <c r="N172" s="12">
        <f t="shared" si="55"/>
        <v>49</v>
      </c>
      <c r="O172" s="16">
        <f t="shared" si="56"/>
        <v>0</v>
      </c>
      <c r="P172" s="16">
        <f t="shared" si="53"/>
        <v>0</v>
      </c>
      <c r="Q172" s="16">
        <f t="shared" si="57"/>
        <v>0</v>
      </c>
      <c r="R172" s="16">
        <f t="shared" si="58"/>
        <v>0</v>
      </c>
      <c r="S172" s="16">
        <f t="shared" si="59"/>
        <v>0</v>
      </c>
      <c r="T172" s="16">
        <f t="shared" si="60"/>
        <v>0</v>
      </c>
      <c r="U172" s="16">
        <f t="shared" si="61"/>
        <v>0</v>
      </c>
      <c r="V172" s="16" t="str">
        <f t="shared" si="54"/>
        <v>10</v>
      </c>
      <c r="W172" s="26">
        <f t="shared" si="62"/>
        <v>10</v>
      </c>
      <c r="X172" s="28" t="s">
        <v>375</v>
      </c>
    </row>
    <row r="173" spans="1:24" ht="19.9" customHeight="1">
      <c r="A173" s="34">
        <v>25437</v>
      </c>
      <c r="B173" s="34" t="s">
        <v>147</v>
      </c>
      <c r="C173" s="35">
        <v>27191</v>
      </c>
      <c r="D173" s="36">
        <v>44068</v>
      </c>
      <c r="E173" s="37"/>
      <c r="F173" s="11">
        <v>2</v>
      </c>
      <c r="G173" s="13"/>
      <c r="H173" s="13"/>
      <c r="I173" s="13"/>
      <c r="J173" s="13"/>
      <c r="K173" s="13"/>
      <c r="L173" s="13"/>
      <c r="M173" s="13"/>
      <c r="N173" s="12">
        <f t="shared" si="55"/>
        <v>46</v>
      </c>
      <c r="O173" s="16">
        <f t="shared" si="56"/>
        <v>0</v>
      </c>
      <c r="P173" s="16">
        <f t="shared" si="53"/>
        <v>0</v>
      </c>
      <c r="Q173" s="16">
        <f t="shared" si="57"/>
        <v>0</v>
      </c>
      <c r="R173" s="16">
        <f t="shared" si="58"/>
        <v>0</v>
      </c>
      <c r="S173" s="16">
        <f t="shared" si="59"/>
        <v>0</v>
      </c>
      <c r="T173" s="16">
        <f t="shared" si="60"/>
        <v>0</v>
      </c>
      <c r="U173" s="16">
        <f t="shared" si="61"/>
        <v>0</v>
      </c>
      <c r="V173" s="16" t="str">
        <f t="shared" si="54"/>
        <v>10</v>
      </c>
      <c r="W173" s="26">
        <f t="shared" si="62"/>
        <v>10</v>
      </c>
      <c r="X173" s="28" t="s">
        <v>376</v>
      </c>
    </row>
    <row r="174" spans="1:24" ht="19.9" customHeight="1">
      <c r="A174" s="38">
        <v>25402</v>
      </c>
      <c r="B174" s="38"/>
      <c r="C174" s="39">
        <v>33272</v>
      </c>
      <c r="D174" s="43">
        <v>44068</v>
      </c>
      <c r="E174" s="44"/>
      <c r="F174" s="24">
        <v>1</v>
      </c>
      <c r="G174" s="25"/>
      <c r="H174" s="25"/>
      <c r="I174" s="25"/>
      <c r="J174" s="13"/>
      <c r="K174" s="13"/>
      <c r="L174" s="13"/>
      <c r="M174" s="13"/>
      <c r="N174" s="12">
        <f t="shared" si="55"/>
        <v>29</v>
      </c>
      <c r="O174" s="16">
        <f t="shared" si="56"/>
        <v>0</v>
      </c>
      <c r="P174" s="16">
        <f t="shared" si="53"/>
        <v>0</v>
      </c>
      <c r="Q174" s="16">
        <f t="shared" si="57"/>
        <v>0</v>
      </c>
      <c r="R174" s="16">
        <f t="shared" si="58"/>
        <v>0</v>
      </c>
      <c r="S174" s="16">
        <f t="shared" si="59"/>
        <v>0</v>
      </c>
      <c r="T174" s="16">
        <f t="shared" si="60"/>
        <v>0</v>
      </c>
      <c r="U174" s="16">
        <f t="shared" si="61"/>
        <v>0</v>
      </c>
      <c r="V174" s="16" t="str">
        <f t="shared" si="54"/>
        <v>10</v>
      </c>
      <c r="W174" s="26">
        <f t="shared" si="62"/>
        <v>10</v>
      </c>
      <c r="X174" s="28" t="s">
        <v>377</v>
      </c>
    </row>
    <row r="175" spans="1:24" ht="19.9" customHeight="1">
      <c r="A175" s="34">
        <v>25385</v>
      </c>
      <c r="B175" s="34" t="s">
        <v>143</v>
      </c>
      <c r="C175" s="35">
        <v>25880</v>
      </c>
      <c r="D175" s="36">
        <v>44068</v>
      </c>
      <c r="E175" s="37"/>
      <c r="F175" s="11">
        <v>2</v>
      </c>
      <c r="G175" s="13"/>
      <c r="H175" s="13"/>
      <c r="I175" s="13"/>
      <c r="J175" s="13"/>
      <c r="K175" s="13"/>
      <c r="L175" s="13"/>
      <c r="M175" s="13"/>
      <c r="N175" s="12">
        <f t="shared" si="55"/>
        <v>49</v>
      </c>
      <c r="O175" s="16">
        <f t="shared" si="56"/>
        <v>0</v>
      </c>
      <c r="P175" s="16">
        <f t="shared" si="53"/>
        <v>0</v>
      </c>
      <c r="Q175" s="16">
        <f t="shared" si="57"/>
        <v>0</v>
      </c>
      <c r="R175" s="16">
        <f t="shared" si="58"/>
        <v>0</v>
      </c>
      <c r="S175" s="16">
        <f t="shared" si="59"/>
        <v>0</v>
      </c>
      <c r="T175" s="16">
        <f t="shared" si="60"/>
        <v>0</v>
      </c>
      <c r="U175" s="16">
        <f t="shared" si="61"/>
        <v>0</v>
      </c>
      <c r="V175" s="16" t="str">
        <f t="shared" si="54"/>
        <v>10</v>
      </c>
      <c r="W175" s="26">
        <f t="shared" si="62"/>
        <v>10</v>
      </c>
      <c r="X175" s="28" t="s">
        <v>378</v>
      </c>
    </row>
    <row r="176" spans="1:24" ht="19.9" customHeight="1">
      <c r="A176" s="34">
        <v>25359</v>
      </c>
      <c r="B176" s="34" t="s">
        <v>140</v>
      </c>
      <c r="C176" s="35">
        <v>26655</v>
      </c>
      <c r="D176" s="36">
        <v>44068</v>
      </c>
      <c r="E176" s="37"/>
      <c r="F176" s="11">
        <v>2</v>
      </c>
      <c r="G176" s="13"/>
      <c r="H176" s="13"/>
      <c r="I176" s="13"/>
      <c r="J176" s="13"/>
      <c r="K176" s="13"/>
      <c r="L176" s="13"/>
      <c r="M176" s="13"/>
      <c r="N176" s="12">
        <f t="shared" si="55"/>
        <v>47</v>
      </c>
      <c r="O176" s="16">
        <f t="shared" si="56"/>
        <v>0</v>
      </c>
      <c r="P176" s="16">
        <f t="shared" si="53"/>
        <v>0</v>
      </c>
      <c r="Q176" s="16">
        <f t="shared" si="57"/>
        <v>0</v>
      </c>
      <c r="R176" s="16">
        <f t="shared" si="58"/>
        <v>0</v>
      </c>
      <c r="S176" s="16">
        <f t="shared" si="59"/>
        <v>0</v>
      </c>
      <c r="T176" s="16">
        <f t="shared" si="60"/>
        <v>0</v>
      </c>
      <c r="U176" s="16">
        <f t="shared" si="61"/>
        <v>0</v>
      </c>
      <c r="V176" s="16" t="str">
        <f t="shared" si="54"/>
        <v>10</v>
      </c>
      <c r="W176" s="26">
        <f t="shared" si="62"/>
        <v>10</v>
      </c>
      <c r="X176" s="28" t="s">
        <v>379</v>
      </c>
    </row>
    <row r="177" spans="1:24" ht="19.9" customHeight="1">
      <c r="A177" s="34">
        <v>25343</v>
      </c>
      <c r="B177" s="34" t="s">
        <v>118</v>
      </c>
      <c r="C177" s="35">
        <v>26451</v>
      </c>
      <c r="D177" s="36">
        <v>44068</v>
      </c>
      <c r="E177" s="37"/>
      <c r="F177" s="11">
        <v>2</v>
      </c>
      <c r="G177" s="13"/>
      <c r="H177" s="13"/>
      <c r="I177" s="13"/>
      <c r="J177" s="13"/>
      <c r="K177" s="13"/>
      <c r="L177" s="13"/>
      <c r="M177" s="13"/>
      <c r="N177" s="12">
        <f t="shared" si="55"/>
        <v>48</v>
      </c>
      <c r="O177" s="16">
        <f t="shared" si="56"/>
        <v>0</v>
      </c>
      <c r="P177" s="16">
        <f t="shared" si="53"/>
        <v>0</v>
      </c>
      <c r="Q177" s="16">
        <f t="shared" si="57"/>
        <v>0</v>
      </c>
      <c r="R177" s="16">
        <f t="shared" si="58"/>
        <v>0</v>
      </c>
      <c r="S177" s="16">
        <f t="shared" si="59"/>
        <v>0</v>
      </c>
      <c r="T177" s="16">
        <f t="shared" si="60"/>
        <v>0</v>
      </c>
      <c r="U177" s="16">
        <f t="shared" si="61"/>
        <v>0</v>
      </c>
      <c r="V177" s="16" t="str">
        <f t="shared" si="54"/>
        <v>10</v>
      </c>
      <c r="W177" s="26">
        <f t="shared" si="62"/>
        <v>10</v>
      </c>
      <c r="X177" s="28" t="s">
        <v>380</v>
      </c>
    </row>
    <row r="178" spans="1:24" ht="19.9" customHeight="1">
      <c r="A178" s="34">
        <v>25318</v>
      </c>
      <c r="B178" s="34" t="s">
        <v>114</v>
      </c>
      <c r="C178" s="35">
        <v>26437</v>
      </c>
      <c r="D178" s="36">
        <v>44068</v>
      </c>
      <c r="E178" s="37"/>
      <c r="F178" s="11">
        <v>2</v>
      </c>
      <c r="G178" s="13"/>
      <c r="H178" s="13"/>
      <c r="I178" s="13"/>
      <c r="J178" s="13"/>
      <c r="K178" s="13"/>
      <c r="L178" s="13"/>
      <c r="M178" s="13"/>
      <c r="N178" s="12">
        <f t="shared" si="55"/>
        <v>48</v>
      </c>
      <c r="O178" s="16">
        <f t="shared" si="56"/>
        <v>0</v>
      </c>
      <c r="P178" s="16">
        <f t="shared" si="53"/>
        <v>0</v>
      </c>
      <c r="Q178" s="16">
        <f t="shared" si="57"/>
        <v>0</v>
      </c>
      <c r="R178" s="16">
        <f t="shared" si="58"/>
        <v>0</v>
      </c>
      <c r="S178" s="16">
        <f t="shared" si="59"/>
        <v>0</v>
      </c>
      <c r="T178" s="16">
        <f t="shared" si="60"/>
        <v>0</v>
      </c>
      <c r="U178" s="16">
        <f t="shared" si="61"/>
        <v>0</v>
      </c>
      <c r="V178" s="16" t="str">
        <f t="shared" si="54"/>
        <v>10</v>
      </c>
      <c r="W178" s="26">
        <f t="shared" si="62"/>
        <v>10</v>
      </c>
      <c r="X178" s="28" t="s">
        <v>381</v>
      </c>
    </row>
    <row r="179" spans="1:24" ht="19.9" customHeight="1">
      <c r="A179" s="34">
        <v>25303</v>
      </c>
      <c r="B179" s="34" t="s">
        <v>128</v>
      </c>
      <c r="C179" s="35">
        <v>26289</v>
      </c>
      <c r="D179" s="36">
        <v>44068</v>
      </c>
      <c r="E179" s="37"/>
      <c r="F179" s="11">
        <v>1</v>
      </c>
      <c r="G179" s="13"/>
      <c r="H179" s="13"/>
      <c r="I179" s="13"/>
      <c r="J179" s="13"/>
      <c r="K179" s="13"/>
      <c r="L179" s="13"/>
      <c r="M179" s="13"/>
      <c r="N179" s="12">
        <f t="shared" si="55"/>
        <v>48</v>
      </c>
      <c r="O179" s="16">
        <f t="shared" si="56"/>
        <v>0</v>
      </c>
      <c r="P179" s="16">
        <f t="shared" si="53"/>
        <v>0</v>
      </c>
      <c r="Q179" s="16">
        <f t="shared" si="57"/>
        <v>0</v>
      </c>
      <c r="R179" s="16">
        <f t="shared" si="58"/>
        <v>0</v>
      </c>
      <c r="S179" s="16">
        <f t="shared" si="59"/>
        <v>0</v>
      </c>
      <c r="T179" s="16">
        <f t="shared" si="60"/>
        <v>0</v>
      </c>
      <c r="U179" s="16">
        <f t="shared" si="61"/>
        <v>0</v>
      </c>
      <c r="V179" s="16" t="str">
        <f t="shared" si="54"/>
        <v>10</v>
      </c>
      <c r="W179" s="26">
        <f t="shared" si="62"/>
        <v>10</v>
      </c>
      <c r="X179" s="28" t="s">
        <v>382</v>
      </c>
    </row>
    <row r="180" spans="1:24" ht="19.9" customHeight="1">
      <c r="A180" s="34">
        <v>25288</v>
      </c>
      <c r="B180" s="34" t="s">
        <v>198</v>
      </c>
      <c r="C180" s="35">
        <v>26919</v>
      </c>
      <c r="D180" s="36">
        <v>44068</v>
      </c>
      <c r="E180" s="37"/>
      <c r="F180" s="11">
        <v>1</v>
      </c>
      <c r="G180" s="13"/>
      <c r="H180" s="13"/>
      <c r="I180" s="13"/>
      <c r="J180" s="13"/>
      <c r="K180" s="13"/>
      <c r="L180" s="13"/>
      <c r="M180" s="13"/>
      <c r="N180" s="12">
        <f t="shared" si="55"/>
        <v>46</v>
      </c>
      <c r="O180" s="16">
        <f t="shared" si="56"/>
        <v>0</v>
      </c>
      <c r="P180" s="16">
        <f t="shared" si="53"/>
        <v>0</v>
      </c>
      <c r="Q180" s="16">
        <f t="shared" si="57"/>
        <v>0</v>
      </c>
      <c r="R180" s="16">
        <f t="shared" si="58"/>
        <v>0</v>
      </c>
      <c r="S180" s="16">
        <f t="shared" si="59"/>
        <v>0</v>
      </c>
      <c r="T180" s="16">
        <f t="shared" si="60"/>
        <v>0</v>
      </c>
      <c r="U180" s="16">
        <f t="shared" si="61"/>
        <v>0</v>
      </c>
      <c r="V180" s="16" t="str">
        <f t="shared" si="54"/>
        <v>10</v>
      </c>
      <c r="W180" s="26">
        <f t="shared" si="62"/>
        <v>10</v>
      </c>
      <c r="X180" s="28" t="s">
        <v>383</v>
      </c>
    </row>
    <row r="181" spans="1:24" ht="19.9" customHeight="1">
      <c r="A181" s="34">
        <v>25280</v>
      </c>
      <c r="B181" s="34" t="s">
        <v>199</v>
      </c>
      <c r="C181" s="35">
        <v>31883</v>
      </c>
      <c r="D181" s="36">
        <v>44068</v>
      </c>
      <c r="E181" s="37"/>
      <c r="F181" s="11">
        <v>1</v>
      </c>
      <c r="G181" s="13"/>
      <c r="H181" s="13"/>
      <c r="I181" s="13"/>
      <c r="J181" s="13"/>
      <c r="K181" s="13"/>
      <c r="L181" s="13"/>
      <c r="M181" s="13"/>
      <c r="N181" s="12">
        <f t="shared" si="55"/>
        <v>33</v>
      </c>
      <c r="O181" s="16">
        <f t="shared" si="56"/>
        <v>0</v>
      </c>
      <c r="P181" s="16">
        <f t="shared" si="53"/>
        <v>0</v>
      </c>
      <c r="Q181" s="16">
        <f t="shared" si="57"/>
        <v>0</v>
      </c>
      <c r="R181" s="16">
        <f t="shared" si="58"/>
        <v>0</v>
      </c>
      <c r="S181" s="16">
        <f t="shared" si="59"/>
        <v>0</v>
      </c>
      <c r="T181" s="16">
        <f t="shared" si="60"/>
        <v>0</v>
      </c>
      <c r="U181" s="16">
        <f t="shared" si="61"/>
        <v>0</v>
      </c>
      <c r="V181" s="16" t="str">
        <f t="shared" si="54"/>
        <v>10</v>
      </c>
      <c r="W181" s="26">
        <f t="shared" si="62"/>
        <v>10</v>
      </c>
      <c r="X181" s="28" t="s">
        <v>384</v>
      </c>
    </row>
    <row r="182" spans="1:24" ht="19.9" customHeight="1">
      <c r="A182" s="34">
        <v>25259</v>
      </c>
      <c r="B182" s="34" t="s">
        <v>103</v>
      </c>
      <c r="C182" s="35">
        <v>31768</v>
      </c>
      <c r="D182" s="36">
        <v>44068</v>
      </c>
      <c r="E182" s="37"/>
      <c r="F182" s="11">
        <v>2</v>
      </c>
      <c r="G182" s="13"/>
      <c r="H182" s="13"/>
      <c r="I182" s="13"/>
      <c r="J182" s="13"/>
      <c r="K182" s="13"/>
      <c r="L182" s="13"/>
      <c r="M182" s="13"/>
      <c r="N182" s="12">
        <f t="shared" si="55"/>
        <v>33</v>
      </c>
      <c r="O182" s="16">
        <f t="shared" si="56"/>
        <v>0</v>
      </c>
      <c r="P182" s="16">
        <f t="shared" si="53"/>
        <v>0</v>
      </c>
      <c r="Q182" s="16">
        <f t="shared" si="57"/>
        <v>0</v>
      </c>
      <c r="R182" s="16">
        <f t="shared" si="58"/>
        <v>0</v>
      </c>
      <c r="S182" s="16">
        <f t="shared" si="59"/>
        <v>0</v>
      </c>
      <c r="T182" s="16">
        <f t="shared" si="60"/>
        <v>0</v>
      </c>
      <c r="U182" s="16">
        <f t="shared" si="61"/>
        <v>0</v>
      </c>
      <c r="V182" s="16" t="str">
        <f t="shared" si="54"/>
        <v>10</v>
      </c>
      <c r="W182" s="26">
        <f t="shared" si="62"/>
        <v>10</v>
      </c>
      <c r="X182" s="28" t="s">
        <v>385</v>
      </c>
    </row>
    <row r="183" spans="1:24" ht="19.9" customHeight="1">
      <c r="A183" s="34">
        <v>25213</v>
      </c>
      <c r="B183" s="34" t="s">
        <v>98</v>
      </c>
      <c r="C183" s="35">
        <v>33200</v>
      </c>
      <c r="D183" s="36">
        <v>44068</v>
      </c>
      <c r="E183" s="37"/>
      <c r="F183" s="11">
        <v>2</v>
      </c>
      <c r="G183" s="13"/>
      <c r="H183" s="13"/>
      <c r="I183" s="13"/>
      <c r="J183" s="13"/>
      <c r="K183" s="13"/>
      <c r="L183" s="13"/>
      <c r="M183" s="13"/>
      <c r="N183" s="12">
        <f t="shared" si="55"/>
        <v>29</v>
      </c>
      <c r="O183" s="16">
        <f t="shared" si="56"/>
        <v>0</v>
      </c>
      <c r="P183" s="16">
        <f t="shared" si="53"/>
        <v>0</v>
      </c>
      <c r="Q183" s="16">
        <f t="shared" si="57"/>
        <v>0</v>
      </c>
      <c r="R183" s="16">
        <f t="shared" si="58"/>
        <v>0</v>
      </c>
      <c r="S183" s="16">
        <f t="shared" si="59"/>
        <v>0</v>
      </c>
      <c r="T183" s="16">
        <f t="shared" si="60"/>
        <v>0</v>
      </c>
      <c r="U183" s="16">
        <f t="shared" si="61"/>
        <v>0</v>
      </c>
      <c r="V183" s="16" t="str">
        <f t="shared" si="54"/>
        <v>10</v>
      </c>
      <c r="W183" s="26">
        <f t="shared" si="62"/>
        <v>10</v>
      </c>
      <c r="X183" s="28" t="s">
        <v>386</v>
      </c>
    </row>
    <row r="184" spans="1:24" ht="19.9" customHeight="1">
      <c r="A184" s="34">
        <v>25209</v>
      </c>
      <c r="B184" s="34" t="s">
        <v>97</v>
      </c>
      <c r="C184" s="35">
        <v>33544</v>
      </c>
      <c r="D184" s="36">
        <v>44068</v>
      </c>
      <c r="E184" s="37"/>
      <c r="F184" s="11">
        <v>2</v>
      </c>
      <c r="G184" s="13"/>
      <c r="H184" s="13"/>
      <c r="I184" s="13"/>
      <c r="J184" s="13"/>
      <c r="K184" s="13"/>
      <c r="L184" s="13"/>
      <c r="M184" s="13"/>
      <c r="N184" s="12">
        <f t="shared" si="55"/>
        <v>28</v>
      </c>
      <c r="O184" s="16">
        <f t="shared" si="56"/>
        <v>0</v>
      </c>
      <c r="P184" s="16">
        <f t="shared" si="53"/>
        <v>0</v>
      </c>
      <c r="Q184" s="16">
        <f t="shared" si="57"/>
        <v>0</v>
      </c>
      <c r="R184" s="16">
        <f t="shared" si="58"/>
        <v>0</v>
      </c>
      <c r="S184" s="16">
        <f t="shared" si="59"/>
        <v>0</v>
      </c>
      <c r="T184" s="16">
        <f t="shared" si="60"/>
        <v>0</v>
      </c>
      <c r="U184" s="16">
        <f t="shared" si="61"/>
        <v>0</v>
      </c>
      <c r="V184" s="16" t="str">
        <f t="shared" si="54"/>
        <v>10</v>
      </c>
      <c r="W184" s="26">
        <f t="shared" si="62"/>
        <v>10</v>
      </c>
      <c r="X184" s="28" t="s">
        <v>387</v>
      </c>
    </row>
    <row r="185" spans="1:24" ht="19.9" customHeight="1">
      <c r="A185" s="34">
        <v>25200</v>
      </c>
      <c r="B185" s="34" t="s">
        <v>92</v>
      </c>
      <c r="C185" s="35">
        <v>33216</v>
      </c>
      <c r="D185" s="36">
        <v>44068</v>
      </c>
      <c r="E185" s="37"/>
      <c r="F185" s="11">
        <v>2</v>
      </c>
      <c r="G185" s="13"/>
      <c r="H185" s="13"/>
      <c r="I185" s="13"/>
      <c r="J185" s="13"/>
      <c r="K185" s="13"/>
      <c r="L185" s="13"/>
      <c r="M185" s="13"/>
      <c r="N185" s="12">
        <f t="shared" si="55"/>
        <v>29</v>
      </c>
      <c r="O185" s="16">
        <f t="shared" si="56"/>
        <v>0</v>
      </c>
      <c r="P185" s="16">
        <f t="shared" si="53"/>
        <v>0</v>
      </c>
      <c r="Q185" s="16">
        <f t="shared" si="57"/>
        <v>0</v>
      </c>
      <c r="R185" s="16">
        <f t="shared" si="58"/>
        <v>0</v>
      </c>
      <c r="S185" s="16">
        <f t="shared" si="59"/>
        <v>0</v>
      </c>
      <c r="T185" s="16">
        <f t="shared" si="60"/>
        <v>0</v>
      </c>
      <c r="U185" s="16">
        <f t="shared" si="61"/>
        <v>0</v>
      </c>
      <c r="V185" s="16" t="str">
        <f t="shared" si="54"/>
        <v>10</v>
      </c>
      <c r="W185" s="26">
        <f t="shared" si="62"/>
        <v>10</v>
      </c>
      <c r="X185" s="28" t="s">
        <v>388</v>
      </c>
    </row>
    <row r="186" spans="1:24" ht="19.9" customHeight="1">
      <c r="A186" s="34">
        <v>25199</v>
      </c>
      <c r="B186" s="34" t="s">
        <v>91</v>
      </c>
      <c r="C186" s="35">
        <v>30583</v>
      </c>
      <c r="D186" s="36">
        <v>44068</v>
      </c>
      <c r="E186" s="37"/>
      <c r="F186" s="11">
        <v>1</v>
      </c>
      <c r="G186" s="13"/>
      <c r="H186" s="13"/>
      <c r="I186" s="13"/>
      <c r="J186" s="13"/>
      <c r="K186" s="13"/>
      <c r="L186" s="13"/>
      <c r="M186" s="13"/>
      <c r="N186" s="12">
        <f t="shared" si="55"/>
        <v>36</v>
      </c>
      <c r="O186" s="16">
        <f t="shared" si="56"/>
        <v>0</v>
      </c>
      <c r="P186" s="16">
        <f t="shared" si="53"/>
        <v>0</v>
      </c>
      <c r="Q186" s="16">
        <f t="shared" si="57"/>
        <v>0</v>
      </c>
      <c r="R186" s="16">
        <f t="shared" si="58"/>
        <v>0</v>
      </c>
      <c r="S186" s="16">
        <f t="shared" si="59"/>
        <v>0</v>
      </c>
      <c r="T186" s="16">
        <f t="shared" si="60"/>
        <v>0</v>
      </c>
      <c r="U186" s="16">
        <f t="shared" si="61"/>
        <v>0</v>
      </c>
      <c r="V186" s="16" t="str">
        <f t="shared" si="54"/>
        <v>10</v>
      </c>
      <c r="W186" s="26">
        <f t="shared" si="62"/>
        <v>10</v>
      </c>
      <c r="X186" s="28" t="s">
        <v>389</v>
      </c>
    </row>
    <row r="187" spans="1:24" ht="19.9" customHeight="1">
      <c r="A187" s="34">
        <v>25196</v>
      </c>
      <c r="B187" s="34" t="s">
        <v>90</v>
      </c>
      <c r="C187" s="35">
        <v>27997</v>
      </c>
      <c r="D187" s="36">
        <v>44068</v>
      </c>
      <c r="E187" s="37"/>
      <c r="F187" s="11">
        <v>2</v>
      </c>
      <c r="G187" s="13"/>
      <c r="H187" s="13"/>
      <c r="I187" s="13"/>
      <c r="J187" s="13"/>
      <c r="K187" s="13"/>
      <c r="L187" s="13"/>
      <c r="M187" s="13"/>
      <c r="N187" s="12">
        <f t="shared" si="55"/>
        <v>44</v>
      </c>
      <c r="O187" s="16">
        <f t="shared" si="56"/>
        <v>0</v>
      </c>
      <c r="P187" s="16">
        <f t="shared" si="53"/>
        <v>0</v>
      </c>
      <c r="Q187" s="16">
        <f t="shared" si="57"/>
        <v>0</v>
      </c>
      <c r="R187" s="16">
        <f t="shared" si="58"/>
        <v>0</v>
      </c>
      <c r="S187" s="16">
        <f t="shared" si="59"/>
        <v>0</v>
      </c>
      <c r="T187" s="16">
        <f t="shared" si="60"/>
        <v>0</v>
      </c>
      <c r="U187" s="16">
        <f t="shared" si="61"/>
        <v>0</v>
      </c>
      <c r="V187" s="16" t="str">
        <f t="shared" si="54"/>
        <v>10</v>
      </c>
      <c r="W187" s="26">
        <f t="shared" si="62"/>
        <v>10</v>
      </c>
      <c r="X187" s="28" t="s">
        <v>390</v>
      </c>
    </row>
    <row r="188" spans="1:24" ht="19.9" customHeight="1">
      <c r="A188" s="34">
        <v>25192</v>
      </c>
      <c r="B188" s="34" t="s">
        <v>202</v>
      </c>
      <c r="C188" s="35">
        <v>34537</v>
      </c>
      <c r="D188" s="36">
        <v>44068</v>
      </c>
      <c r="E188" s="37"/>
      <c r="F188" s="11">
        <v>1</v>
      </c>
      <c r="G188" s="13"/>
      <c r="H188" s="13"/>
      <c r="I188" s="13"/>
      <c r="J188" s="13"/>
      <c r="K188" s="13"/>
      <c r="L188" s="13"/>
      <c r="M188" s="13"/>
      <c r="N188" s="12">
        <f t="shared" si="55"/>
        <v>26</v>
      </c>
      <c r="O188" s="16">
        <f t="shared" si="56"/>
        <v>0</v>
      </c>
      <c r="P188" s="16">
        <f t="shared" si="53"/>
        <v>0</v>
      </c>
      <c r="Q188" s="16">
        <f t="shared" si="57"/>
        <v>0</v>
      </c>
      <c r="R188" s="16">
        <f t="shared" si="58"/>
        <v>0</v>
      </c>
      <c r="S188" s="16">
        <f t="shared" si="59"/>
        <v>0</v>
      </c>
      <c r="T188" s="16">
        <f t="shared" si="60"/>
        <v>0</v>
      </c>
      <c r="U188" s="16">
        <f t="shared" si="61"/>
        <v>0</v>
      </c>
      <c r="V188" s="16" t="str">
        <f aca="true" t="shared" si="63" ref="V188:V196">IF(N188&gt;50,20,IF(N188&lt;=50,"10"))</f>
        <v>10</v>
      </c>
      <c r="W188" s="26">
        <f t="shared" si="62"/>
        <v>10</v>
      </c>
      <c r="X188" s="28" t="s">
        <v>391</v>
      </c>
    </row>
    <row r="189" spans="1:24" ht="19.9" customHeight="1">
      <c r="A189" s="34">
        <v>25149</v>
      </c>
      <c r="B189" s="34" t="s">
        <v>82</v>
      </c>
      <c r="C189" s="35">
        <v>28717</v>
      </c>
      <c r="D189" s="36">
        <v>44068</v>
      </c>
      <c r="E189" s="37"/>
      <c r="F189" s="11">
        <v>2</v>
      </c>
      <c r="G189" s="13"/>
      <c r="H189" s="13"/>
      <c r="I189" s="13"/>
      <c r="J189" s="13"/>
      <c r="K189" s="13"/>
      <c r="L189" s="13"/>
      <c r="M189" s="13"/>
      <c r="N189" s="12">
        <f t="shared" si="55"/>
        <v>42</v>
      </c>
      <c r="O189" s="16">
        <f t="shared" si="56"/>
        <v>0</v>
      </c>
      <c r="P189" s="16">
        <f t="shared" si="53"/>
        <v>0</v>
      </c>
      <c r="Q189" s="16">
        <f t="shared" si="57"/>
        <v>0</v>
      </c>
      <c r="R189" s="16">
        <f t="shared" si="58"/>
        <v>0</v>
      </c>
      <c r="S189" s="16">
        <f t="shared" si="59"/>
        <v>0</v>
      </c>
      <c r="T189" s="16">
        <f t="shared" si="60"/>
        <v>0</v>
      </c>
      <c r="U189" s="16">
        <f t="shared" si="61"/>
        <v>0</v>
      </c>
      <c r="V189" s="16" t="str">
        <f t="shared" si="63"/>
        <v>10</v>
      </c>
      <c r="W189" s="26">
        <f t="shared" si="62"/>
        <v>10</v>
      </c>
      <c r="X189" s="28" t="s">
        <v>392</v>
      </c>
    </row>
    <row r="190" spans="1:24" ht="19.9" customHeight="1" hidden="1">
      <c r="A190" s="34">
        <v>25040</v>
      </c>
      <c r="B190" s="34" t="s">
        <v>207</v>
      </c>
      <c r="C190" s="35">
        <v>29336</v>
      </c>
      <c r="D190" s="36">
        <v>44068</v>
      </c>
      <c r="E190" s="37"/>
      <c r="F190" s="11">
        <v>1</v>
      </c>
      <c r="G190" s="13"/>
      <c r="H190" s="13"/>
      <c r="I190" s="13"/>
      <c r="J190" s="13"/>
      <c r="K190" s="13"/>
      <c r="L190" s="13"/>
      <c r="M190" s="13"/>
      <c r="N190" s="12">
        <f t="shared" si="55"/>
        <v>40</v>
      </c>
      <c r="O190" s="16">
        <f t="shared" si="56"/>
        <v>0</v>
      </c>
      <c r="P190" s="16">
        <f t="shared" si="53"/>
        <v>0</v>
      </c>
      <c r="Q190" s="16">
        <f t="shared" si="57"/>
        <v>0</v>
      </c>
      <c r="R190" s="16">
        <f t="shared" si="58"/>
        <v>0</v>
      </c>
      <c r="S190" s="16">
        <f t="shared" si="59"/>
        <v>0</v>
      </c>
      <c r="T190" s="16">
        <f t="shared" si="60"/>
        <v>0</v>
      </c>
      <c r="U190" s="16">
        <f t="shared" si="61"/>
        <v>0</v>
      </c>
      <c r="V190" s="16" t="str">
        <f t="shared" si="63"/>
        <v>10</v>
      </c>
      <c r="W190" s="26">
        <f t="shared" si="62"/>
        <v>10</v>
      </c>
      <c r="X190" s="28" t="s">
        <v>393</v>
      </c>
    </row>
    <row r="191" spans="1:24" ht="19.9" customHeight="1" hidden="1">
      <c r="A191" s="34"/>
      <c r="B191" s="34"/>
      <c r="C191" s="35"/>
      <c r="D191" s="36">
        <v>44068</v>
      </c>
      <c r="E191" s="37"/>
      <c r="F191" s="11">
        <v>1</v>
      </c>
      <c r="G191" s="13"/>
      <c r="H191" s="13"/>
      <c r="I191" s="13"/>
      <c r="J191" s="13"/>
      <c r="K191" s="13">
        <v>2</v>
      </c>
      <c r="L191" s="13"/>
      <c r="M191" s="13"/>
      <c r="N191" s="12">
        <v>39</v>
      </c>
      <c r="O191" s="16">
        <f t="shared" si="56"/>
        <v>0</v>
      </c>
      <c r="P191" s="16">
        <f t="shared" si="53"/>
        <v>0</v>
      </c>
      <c r="Q191" s="16">
        <f t="shared" si="57"/>
        <v>0</v>
      </c>
      <c r="R191" s="16">
        <f t="shared" si="58"/>
        <v>0</v>
      </c>
      <c r="S191" s="16">
        <f t="shared" si="59"/>
        <v>10</v>
      </c>
      <c r="T191" s="16">
        <f t="shared" si="60"/>
        <v>0</v>
      </c>
      <c r="U191" s="16">
        <f t="shared" si="61"/>
        <v>0</v>
      </c>
      <c r="V191" s="16" t="str">
        <f t="shared" si="63"/>
        <v>10</v>
      </c>
      <c r="W191" s="26">
        <f t="shared" si="62"/>
        <v>20</v>
      </c>
      <c r="X191" s="28" t="s">
        <v>394</v>
      </c>
    </row>
    <row r="192" spans="1:24" ht="19.9" customHeight="1">
      <c r="A192" s="34">
        <v>25016</v>
      </c>
      <c r="B192" s="34" t="s">
        <v>213</v>
      </c>
      <c r="C192" s="35">
        <v>34480</v>
      </c>
      <c r="D192" s="36">
        <v>44068</v>
      </c>
      <c r="E192" s="37"/>
      <c r="F192" s="11">
        <v>2</v>
      </c>
      <c r="G192" s="13"/>
      <c r="H192" s="13"/>
      <c r="I192" s="13"/>
      <c r="J192" s="13"/>
      <c r="K192" s="13"/>
      <c r="L192" s="13"/>
      <c r="M192" s="13"/>
      <c r="N192" s="12">
        <f>DATEDIF(C192,D192,"y")</f>
        <v>26</v>
      </c>
      <c r="O192" s="16">
        <f t="shared" si="56"/>
        <v>0</v>
      </c>
      <c r="P192" s="16">
        <f t="shared" si="53"/>
        <v>0</v>
      </c>
      <c r="Q192" s="16">
        <f t="shared" si="57"/>
        <v>0</v>
      </c>
      <c r="R192" s="16">
        <f t="shared" si="58"/>
        <v>0</v>
      </c>
      <c r="S192" s="16">
        <f t="shared" si="59"/>
        <v>0</v>
      </c>
      <c r="T192" s="16">
        <f t="shared" si="60"/>
        <v>0</v>
      </c>
      <c r="U192" s="16">
        <f t="shared" si="61"/>
        <v>0</v>
      </c>
      <c r="V192" s="16" t="str">
        <f t="shared" si="63"/>
        <v>10</v>
      </c>
      <c r="W192" s="26">
        <f t="shared" si="62"/>
        <v>10</v>
      </c>
      <c r="X192" s="28" t="s">
        <v>395</v>
      </c>
    </row>
    <row r="193" spans="1:24" ht="19.9" customHeight="1">
      <c r="A193" s="34">
        <v>25016</v>
      </c>
      <c r="B193" s="34" t="s">
        <v>213</v>
      </c>
      <c r="C193" s="35">
        <v>34480</v>
      </c>
      <c r="D193" s="36">
        <v>44068</v>
      </c>
      <c r="E193" s="37"/>
      <c r="F193" s="11">
        <v>1</v>
      </c>
      <c r="G193" s="13"/>
      <c r="H193" s="13"/>
      <c r="I193" s="13"/>
      <c r="J193" s="13"/>
      <c r="K193" s="13"/>
      <c r="L193" s="13"/>
      <c r="M193" s="13"/>
      <c r="N193" s="12">
        <v>26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0</v>
      </c>
      <c r="U193" s="16">
        <v>0</v>
      </c>
      <c r="V193" s="16" t="str">
        <f t="shared" si="63"/>
        <v>10</v>
      </c>
      <c r="W193" s="26">
        <v>10</v>
      </c>
      <c r="X193" s="28" t="s">
        <v>396</v>
      </c>
    </row>
    <row r="194" spans="1:24" ht="19.9" customHeight="1">
      <c r="A194" s="34">
        <v>24995</v>
      </c>
      <c r="B194" s="34" t="s">
        <v>56</v>
      </c>
      <c r="C194" s="35">
        <v>32077</v>
      </c>
      <c r="D194" s="36">
        <v>44068</v>
      </c>
      <c r="E194" s="37"/>
      <c r="F194" s="11">
        <v>1</v>
      </c>
      <c r="G194" s="13"/>
      <c r="H194" s="13"/>
      <c r="I194" s="13"/>
      <c r="J194" s="13"/>
      <c r="K194" s="13"/>
      <c r="L194" s="13"/>
      <c r="M194" s="13"/>
      <c r="N194" s="12">
        <f>DATEDIF(C194,D194,"y")</f>
        <v>32</v>
      </c>
      <c r="O194" s="16">
        <f>G194*17</f>
        <v>0</v>
      </c>
      <c r="P194" s="16">
        <f>IF(H194&lt;=17,H194*G194,IF(H194&gt;17,17*G194))</f>
        <v>0</v>
      </c>
      <c r="Q194" s="16">
        <f>IF(I194=0,0,IF(I194=4,30,IF(I194=5,40,IF(I194=6,50,IF(I194=7,60,IF(I194=8,70,IF(I194=9,80,IF(I194=10,90))))))))</f>
        <v>0</v>
      </c>
      <c r="R194" s="16">
        <f>IF(J194=3,15,IF(J194=0,0))</f>
        <v>0</v>
      </c>
      <c r="S194" s="16">
        <f>IF(K194=0,0,IF(K194=1,5,IF(K194=2,10,IF(K194=3,20,IF(K194=4,30,IF(K194=5,40))))))</f>
        <v>0</v>
      </c>
      <c r="T194" s="16">
        <f>L194*10</f>
        <v>0</v>
      </c>
      <c r="U194" s="16">
        <f>IF(M194&lt;50,0,IF(M194&lt;=59,10,IF(M194&lt;=66,12,IF(M194&lt;=69,15,IF(M194&gt;=70,17)))))</f>
        <v>0</v>
      </c>
      <c r="V194" s="16" t="str">
        <f t="shared" si="63"/>
        <v>10</v>
      </c>
      <c r="W194" s="26">
        <f>O194+Q194+R194+S194+T194+U194+V194+P194</f>
        <v>10</v>
      </c>
      <c r="X194" s="28" t="s">
        <v>397</v>
      </c>
    </row>
    <row r="195" spans="1:24" ht="19.9" customHeight="1">
      <c r="A195" s="34">
        <v>24925</v>
      </c>
      <c r="B195" s="34" t="s">
        <v>45</v>
      </c>
      <c r="C195" s="35">
        <v>30471</v>
      </c>
      <c r="D195" s="36">
        <v>44068</v>
      </c>
      <c r="E195" s="37"/>
      <c r="F195" s="11">
        <v>2</v>
      </c>
      <c r="G195" s="13"/>
      <c r="H195" s="13"/>
      <c r="I195" s="13"/>
      <c r="J195" s="13"/>
      <c r="K195" s="13"/>
      <c r="L195" s="13"/>
      <c r="M195" s="13"/>
      <c r="N195" s="12">
        <f>DATEDIF(C195,D195,"y")</f>
        <v>37</v>
      </c>
      <c r="O195" s="16">
        <f>G195*17</f>
        <v>0</v>
      </c>
      <c r="P195" s="16">
        <f>IF(H195&lt;=17,H195*G195,IF(H195&gt;17,17*G195))</f>
        <v>0</v>
      </c>
      <c r="Q195" s="16">
        <f>IF(I195=0,0,IF(I195=4,30,IF(I195=5,40,IF(I195=6,50,IF(I195=7,60,IF(I195=8,70,IF(I195=9,80,IF(I195=10,90))))))))</f>
        <v>0</v>
      </c>
      <c r="R195" s="16">
        <f>IF(J195=3,15,IF(J195=0,0))</f>
        <v>0</v>
      </c>
      <c r="S195" s="16">
        <f>IF(K195=0,0,IF(K195=1,5,IF(K195=2,10,IF(K195=3,20,IF(K195=4,30,IF(K195=5,40))))))</f>
        <v>0</v>
      </c>
      <c r="T195" s="16">
        <f>L195*10</f>
        <v>0</v>
      </c>
      <c r="U195" s="16">
        <f>IF(M195&lt;50,0,IF(M195&lt;=59,10,IF(M195&lt;=66,12,IF(M195&lt;=69,15,IF(M195&gt;=70,17)))))</f>
        <v>0</v>
      </c>
      <c r="V195" s="16" t="str">
        <f t="shared" si="63"/>
        <v>10</v>
      </c>
      <c r="W195" s="26">
        <f>O195+Q195+R195+S195+T195+U195+V195+P195</f>
        <v>10</v>
      </c>
      <c r="X195" s="28" t="s">
        <v>398</v>
      </c>
    </row>
    <row r="196" spans="1:24" ht="19.9" customHeight="1">
      <c r="A196" s="34">
        <v>24873</v>
      </c>
      <c r="B196" s="34" t="s">
        <v>37</v>
      </c>
      <c r="C196" s="35">
        <v>26129</v>
      </c>
      <c r="D196" s="36">
        <v>44068</v>
      </c>
      <c r="E196" s="37"/>
      <c r="F196" s="13">
        <v>1</v>
      </c>
      <c r="G196" s="13"/>
      <c r="H196" s="13"/>
      <c r="I196" s="13"/>
      <c r="J196" s="13"/>
      <c r="K196" s="13"/>
      <c r="L196" s="13"/>
      <c r="M196" s="13"/>
      <c r="N196" s="12">
        <v>48</v>
      </c>
      <c r="O196" s="16">
        <f>G196*17</f>
        <v>0</v>
      </c>
      <c r="P196" s="16">
        <f>IF(H196&lt;=17,H196*G196,IF(H196&gt;17,17*G196))</f>
        <v>0</v>
      </c>
      <c r="Q196" s="16">
        <f>IF(I196=0,0,IF(I196=4,30,IF(I196=5,40,IF(I196=6,50,IF(I196=7,60,IF(I196=8,70,IF(I196=9,80,IF(I196=10,90))))))))</f>
        <v>0</v>
      </c>
      <c r="R196" s="16">
        <f>IF(J196=3,15,IF(J196=0,0))</f>
        <v>0</v>
      </c>
      <c r="S196" s="16">
        <f>IF(K196=0,0,IF(K196=1,5,IF(K196=2,10,IF(K196=3,20,IF(K196=4,30,IF(K196=5,40))))))</f>
        <v>0</v>
      </c>
      <c r="T196" s="16">
        <f>L196*10</f>
        <v>0</v>
      </c>
      <c r="U196" s="16">
        <f>IF(M196&lt;50,0,IF(M196&lt;=59,10,IF(M196&lt;=66,12,IF(M196&lt;=69,15,IF(M196&gt;=70,17)))))</f>
        <v>0</v>
      </c>
      <c r="V196" s="16" t="str">
        <f t="shared" si="63"/>
        <v>10</v>
      </c>
      <c r="W196" s="26">
        <f>O196+Q196+R196+S196+T196+U196+V196+P196</f>
        <v>10</v>
      </c>
      <c r="X196" s="28" t="s">
        <v>403</v>
      </c>
    </row>
    <row r="197" ht="19.9" customHeight="1">
      <c r="F197" s="18"/>
    </row>
    <row r="198" spans="6:15" ht="19.9" customHeight="1">
      <c r="F198" s="18"/>
      <c r="M198" s="45" t="s">
        <v>399</v>
      </c>
      <c r="N198" s="45"/>
      <c r="O198" s="45"/>
    </row>
    <row r="199" spans="6:15" ht="19.9" customHeight="1">
      <c r="F199" s="18"/>
      <c r="M199" s="45" t="s">
        <v>400</v>
      </c>
      <c r="N199" s="45"/>
      <c r="O199" s="45"/>
    </row>
    <row r="200" spans="6:15" ht="19.9" customHeight="1">
      <c r="F200" s="18"/>
      <c r="M200" s="45"/>
      <c r="N200" s="45"/>
      <c r="O200" s="45"/>
    </row>
    <row r="201" spans="6:15" ht="19.9" customHeight="1">
      <c r="F201" s="18"/>
      <c r="M201" s="45" t="s">
        <v>401</v>
      </c>
      <c r="N201" s="45"/>
      <c r="O201" s="45"/>
    </row>
    <row r="202" ht="19.9" customHeight="1"/>
    <row r="203" ht="19.9" customHeight="1"/>
    <row r="204" ht="19.9" customHeight="1"/>
    <row r="205" ht="19.9" customHeight="1"/>
    <row r="206" ht="19.9" customHeight="1"/>
    <row r="207" ht="19.9" customHeight="1"/>
    <row r="208" ht="19.9" customHeight="1"/>
    <row r="209" ht="19.9" customHeight="1"/>
    <row r="210" ht="19.9" customHeight="1"/>
    <row r="211" ht="19.9" customHeight="1"/>
    <row r="212" ht="19.9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1:X1"/>
    <mergeCell ref="U7:U8"/>
    <mergeCell ref="V7:V8"/>
    <mergeCell ref="W6:W8"/>
    <mergeCell ref="X6:X8"/>
    <mergeCell ref="O6:V6"/>
    <mergeCell ref="O7:O8"/>
    <mergeCell ref="Q7:Q8"/>
    <mergeCell ref="R7:R8"/>
    <mergeCell ref="S7:S8"/>
    <mergeCell ref="T7:T8"/>
    <mergeCell ref="G6:N6"/>
    <mergeCell ref="P7:P8"/>
    <mergeCell ref="C6:C8"/>
    <mergeCell ref="A3:X3"/>
    <mergeCell ref="A2:X2"/>
    <mergeCell ref="A4:X4"/>
    <mergeCell ref="A5:X5"/>
    <mergeCell ref="F6:F8"/>
    <mergeCell ref="D6:D8"/>
    <mergeCell ref="A6:A8"/>
    <mergeCell ref="B6:B8"/>
  </mergeCells>
  <dataValidations count="1">
    <dataValidation type="list" allowBlank="1" showInputMessage="1" showErrorMessage="1" sqref="WUW4:WUY5 WLA4:WLC5 WBE4:WBG5 VRI4:VRK5 VHM4:VHO5 UXQ4:UXS5 UNU4:UNW5 UDY4:UEA5 TUC4:TUE5 TKG4:TKI5 TAK4:TAM5 SQO4:SQQ5 SGS4:SGU5 RWW4:RWY5 RNA4:RNC5 RDE4:RDG5 QTI4:QTK5 QJM4:QJO5 PZQ4:PZS5 PPU4:PPW5 PFY4:PGA5 OWC4:OWE5 OMG4:OMI5 OCK4:OCM5 NSO4:NSQ5 NIS4:NIU5 MYW4:MYY5 MPA4:MPC5 MFE4:MFG5 LVI4:LVK5 LLM4:LLO5 LBQ4:LBS5 KRU4:KRW5 KHY4:KIA5 JYC4:JYE5 JOG4:JOI5 JEK4:JEM5 IUO4:IUQ5 IKS4:IKU5 IAW4:IAY5 HRA4:HRC5 HHE4:HHG5 GXI4:GXK5 GNM4:GNO5 GDQ4:GDS5 FTU4:FTW5 FJY4:FKA5 FAC4:FAE5 EQG4:EQI5 EGK4:EGM5 DWO4:DWQ5 DMS4:DMU5 DCW4:DCY5 CTA4:CTC5 CJE4:CJG5 BZI4:BZK5 BPM4:BPO5 BFQ4:BFS5 AVU4:AVW5 ALY4:AMA5 ACC4:ACE5 SG4:SI5 IK4:IM5">
      <formula1>#REF!</formula1>
    </dataValidation>
  </dataValidations>
  <printOptions horizontalCentered="1"/>
  <pageMargins left="0.3937007874015748" right="0.3937007874015748" top="0.5511811023622047" bottom="0.5511811023622047" header="0.31496062992125984" footer="0.31496062992125984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user 8</cp:lastModifiedBy>
  <cp:lastPrinted>2020-09-04T08:59:01Z</cp:lastPrinted>
  <dcterms:created xsi:type="dcterms:W3CDTF">2020-08-09T11:20:44Z</dcterms:created>
  <dcterms:modified xsi:type="dcterms:W3CDTF">2020-09-04T10:08:17Z</dcterms:modified>
  <cp:category/>
  <cp:version/>
  <cp:contentType/>
  <cp:contentStatus/>
</cp:coreProperties>
</file>