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1730" activeTab="0"/>
  </bookViews>
  <sheets>
    <sheet name="ΠΙΝΑΚΑΣ ΚΑΤΑΤΑΞΗΣ" sheetId="1" r:id="rId1"/>
  </sheets>
  <definedNames>
    <definedName name="_xlnm.Print_Titles" localSheetId="0">'ΠΙΝΑΚΑΣ ΚΑΤΑΤΑΞΗΣ'!$1:$9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<sst xmlns="http://schemas.openxmlformats.org/spreadsheetml/2006/main" count="574" uniqueCount="571">
  <si>
    <t>ΑΔΤ</t>
  </si>
  <si>
    <t>ΗΜΕΡΟΜΗΝΙΑ ΓΕΝΝΗΣΗΣ</t>
  </si>
  <si>
    <t>ΠΟΛΥΤΕΚΝΟΣ ή ΤΕΚΝΟ ΠΟΛΥΤΕΚΝΗΣ ΟΙΚΟΓΕΝΕΙΑΣ
(20 μονάδες ΚΑΙ 10 μονάδες 
για κάθε τέκνο πέραν του τρίτου)</t>
  </si>
  <si>
    <t>ΤΡΙΤΕΚΝΟΣ ή ΤΕΚΝΟ ΤΡΙΤΕΚΝΗΣ ΟΙΚΟΓΕΝΕΙΑΣ
(15 μονάδες)</t>
  </si>
  <si>
    <t>ΓΟΝΕΑΣ ή ΤΕΚΝΟ ΜΟΝΟΓΟΝΕΙΚΗΣ ΟΙΚΟΓΕΝΕΙΑΣ
(10 μονάδες για κάθε τέκνο)</t>
  </si>
  <si>
    <t>ΗΛΙΚΙΑ
(&lt; ή =50 ετών 10 μονάδες,  
&gt; 50 ετών 20 μονάδες)</t>
  </si>
  <si>
    <t>ΣΕΙΡΑ ΚΑΤΑΤΑΞΗΣ</t>
  </si>
  <si>
    <t>ΠΡΟΣΛΗΨΗ ΠΡΟΣΩΠΙΚΟΥ ΜΕ ΣΥΜΒΑΣΗ ΟΡΙΣΜΕΝΟΥ ΧΡΟΝΟΥ</t>
  </si>
  <si>
    <t>Ανακοίνωση :</t>
  </si>
  <si>
    <t>ΥΠΟΨΗΦΙΩΝ ΚΑΤΗΓΟΡΙΑΣ ΥΕ</t>
  </si>
  <si>
    <t xml:space="preserve">ΚΡΙΤΗΡΙΑ ΚΑΤΑΤΑΞΗΣ </t>
  </si>
  <si>
    <t>ΒΑΘΜΟΛΟΓΙΑ</t>
  </si>
  <si>
    <t>(1)</t>
  </si>
  <si>
    <t>(2)</t>
  </si>
  <si>
    <t>(3)</t>
  </si>
  <si>
    <t>(4)</t>
  </si>
  <si>
    <t>(5)</t>
  </si>
  <si>
    <t>(6)</t>
  </si>
  <si>
    <t>(7)</t>
  </si>
  <si>
    <t>ΜΟΝΑΔΕΣ
(1)</t>
  </si>
  <si>
    <t>ΜΟΝΑΔΕΣ
(2)</t>
  </si>
  <si>
    <t>ΜΟΝΑΔΕΣ
(3)</t>
  </si>
  <si>
    <t>ΜΟΝΑΔΕΣ
(4)</t>
  </si>
  <si>
    <t>ΜΟΝΑΔΕΣ
(5)</t>
  </si>
  <si>
    <t>ΜΟΝΑΔΕΣ
(6)</t>
  </si>
  <si>
    <t>ΜΟΝΑΔΕΣ
(7)</t>
  </si>
  <si>
    <t>ΣΥΝΟΛΟ ΜΟΝΑΔΩΝ</t>
  </si>
  <si>
    <t>Διάρκεια Σύμβασης :  ΔΙΔΑΚΤΙΚΟ ΕΤΟΣ 2020-2021</t>
  </si>
  <si>
    <t>ΠΛΗΡΟΥΣ ΑΠΑΣΧΟΛΗΣΗΣ</t>
  </si>
  <si>
    <t xml:space="preserve">Ειδικότητα :  ΥΕ ΚΑΘΑΡΙΣΤΕΣ-ΣΤΡΙΕΣ ΣΧΟΛΙΚΩΝ ΜΟΝΑΔΩΝ </t>
  </si>
  <si>
    <t>Α.Π.</t>
  </si>
  <si>
    <t>ΗΜΕΡΟΜΗΝΙΑ ΛΗΞΗΣ ΠΡΟΘΕΣΜΙΑΣ 
ΥΠΟΒΟΛΗΣ ΑΙΤΗΣΕΩΝ</t>
  </si>
  <si>
    <t>ΣΕΙΡΑ ΠΡΟΤΙΜΗΣΗΣ</t>
  </si>
  <si>
    <t>1</t>
  </si>
  <si>
    <t>ΑΝΑΡΤΗΤΕΑ ΣΤΟ ΔΙΑΔΙΚΤΥΟ</t>
  </si>
  <si>
    <t>Υπ' αριθμ.:</t>
  </si>
  <si>
    <t>(8)</t>
  </si>
  <si>
    <t>ΜΟΝΑΔΕΣ
(8)</t>
  </si>
  <si>
    <t>ΕΜΠΕΙΡΙΑ - ΑΡΙΘΜΟΣ ΑΙΘΟΥΣΩΝ
(1 μονάδα ανά μήνα εμπειρίας για κάθε αίθουσα)</t>
  </si>
  <si>
    <t>ΑΝΑΠΗΡΙΑ ΓΟΝΕΑ, ΤΕΚΝΟΥ, 
ΑΔΕΛΦΟΥ Ή ΣΥΖΥΓΟΥ 
  (Ποσοστό  Αναπηρίας)</t>
  </si>
  <si>
    <t>ΑΝΗΛΙΚΑ ΤΕΚΝΑ 
(5 μονάδες για καθένα από τα δύο πρώτα τέκνα και 10 μονάδες για το τρίτο και κάθε επόμενο)</t>
  </si>
  <si>
    <t>ΕΜΠΕΙΡΙΑ - ΑΡΙΘΜΟΣ ΜΗΝΩΝ
(17 μονάδες ανά μήνα εμπειρίας)</t>
  </si>
  <si>
    <t>Φορέας : ΔΗΜΟΣ ΚΑΣΤΟΡΙΑΣ</t>
  </si>
  <si>
    <t>ΣΟΧ 2/2020</t>
  </si>
  <si>
    <t>ΑΙ874107</t>
  </si>
  <si>
    <t>ΑΙ335853</t>
  </si>
  <si>
    <t>ΑΙ336283</t>
  </si>
  <si>
    <t>Χ878392</t>
  </si>
  <si>
    <t>ΑΒ711057</t>
  </si>
  <si>
    <t>Χ378926</t>
  </si>
  <si>
    <t>ΑΙ876812</t>
  </si>
  <si>
    <t>ΑΚ532788</t>
  </si>
  <si>
    <t>Ξ656385</t>
  </si>
  <si>
    <t>ΑΝ352467</t>
  </si>
  <si>
    <t>ΑΜ401109</t>
  </si>
  <si>
    <t>Ξ663502</t>
  </si>
  <si>
    <t>ΑΜ40200</t>
  </si>
  <si>
    <t>ΑΜ400057</t>
  </si>
  <si>
    <t>Μ728392</t>
  </si>
  <si>
    <t>Φ268393</t>
  </si>
  <si>
    <t>ΑΟ322745</t>
  </si>
  <si>
    <t>ΑΙ874513</t>
  </si>
  <si>
    <t>ΑΙ873535</t>
  </si>
  <si>
    <t>ΑΙ333179</t>
  </si>
  <si>
    <t>ΑΜ856402</t>
  </si>
  <si>
    <t>Τ919017</t>
  </si>
  <si>
    <t>ΑΙ336763</t>
  </si>
  <si>
    <t>ΑΖ300380</t>
  </si>
  <si>
    <t>Ξ656786</t>
  </si>
  <si>
    <t>ΑΟ322458</t>
  </si>
  <si>
    <t>Ξ659889</t>
  </si>
  <si>
    <t>ΑΖ298112</t>
  </si>
  <si>
    <t>ΑΙ336874</t>
  </si>
  <si>
    <t>ΑΒ863798</t>
  </si>
  <si>
    <t>Ρ350180</t>
  </si>
  <si>
    <t>Χ 880057</t>
  </si>
  <si>
    <t>ΑΝ352742</t>
  </si>
  <si>
    <t>ΑΝ400295</t>
  </si>
  <si>
    <t>Ξ658119</t>
  </si>
  <si>
    <t>Μ725432</t>
  </si>
  <si>
    <t>ΑΙ876159</t>
  </si>
  <si>
    <t>Χ380439</t>
  </si>
  <si>
    <t>ΑΖ298954</t>
  </si>
  <si>
    <t>Μ725433</t>
  </si>
  <si>
    <t>ΑΗ300763</t>
  </si>
  <si>
    <t>ΑΕ340028</t>
  </si>
  <si>
    <t>ΑΙ875553</t>
  </si>
  <si>
    <t>Φ308445</t>
  </si>
  <si>
    <t>ΑΝ352805</t>
  </si>
  <si>
    <t>ΑΟ322847</t>
  </si>
  <si>
    <t>Ξ658789</t>
  </si>
  <si>
    <t>ΑΒ712457</t>
  </si>
  <si>
    <t>Μ728097</t>
  </si>
  <si>
    <t>Μ711346</t>
  </si>
  <si>
    <t>ΑΝ823697</t>
  </si>
  <si>
    <t>Ρ350740</t>
  </si>
  <si>
    <t>Χ379446</t>
  </si>
  <si>
    <t>ΑΒ112868</t>
  </si>
  <si>
    <t>ΑΒ864316</t>
  </si>
  <si>
    <t>Χ378261</t>
  </si>
  <si>
    <t>Ξ655477</t>
  </si>
  <si>
    <t>ΑΙ879356</t>
  </si>
  <si>
    <t>Ξ654470</t>
  </si>
  <si>
    <t>Ξ658085</t>
  </si>
  <si>
    <t>ΑΒ112309</t>
  </si>
  <si>
    <t>ΑΙ716501</t>
  </si>
  <si>
    <t>ΑΙ874624</t>
  </si>
  <si>
    <t>Ξ655801</t>
  </si>
  <si>
    <t>ΑΝ822364</t>
  </si>
  <si>
    <t>ΑΖ298088</t>
  </si>
  <si>
    <t>Ξ657916</t>
  </si>
  <si>
    <t>ΑΙ336246</t>
  </si>
  <si>
    <t>ΑΙ339175</t>
  </si>
  <si>
    <t>Π175635</t>
  </si>
  <si>
    <t>ΑΙ874785</t>
  </si>
  <si>
    <t>Τ919016</t>
  </si>
  <si>
    <t>ΑΜ400336</t>
  </si>
  <si>
    <t>ΑΝ551423</t>
  </si>
  <si>
    <t>ΑΙ875271</t>
  </si>
  <si>
    <t>Ξ661678</t>
  </si>
  <si>
    <t>ΑΜ400658</t>
  </si>
  <si>
    <t>Χ378075</t>
  </si>
  <si>
    <t>ΑΕ342375</t>
  </si>
  <si>
    <t>Μ722658</t>
  </si>
  <si>
    <t>Χ879159</t>
  </si>
  <si>
    <t>ΑΙ874467</t>
  </si>
  <si>
    <t>Χ380633</t>
  </si>
  <si>
    <t>ΑΟ322267</t>
  </si>
  <si>
    <t>ΑΟ322297</t>
  </si>
  <si>
    <t>ΑΙ874117</t>
  </si>
  <si>
    <t>Λ624658</t>
  </si>
  <si>
    <t>ΑΕ339031</t>
  </si>
  <si>
    <t>ΑΒ835017</t>
  </si>
  <si>
    <t>ΑΙ877000</t>
  </si>
  <si>
    <t>ΑΗ300542</t>
  </si>
  <si>
    <t>ΑΝ822394</t>
  </si>
  <si>
    <t>Χ878716</t>
  </si>
  <si>
    <t>ΑΗ796749</t>
  </si>
  <si>
    <t>Χ878279</t>
  </si>
  <si>
    <t>ΑΗ926232</t>
  </si>
  <si>
    <t>ΑΙ874701</t>
  </si>
  <si>
    <t>ΑΙ333090</t>
  </si>
  <si>
    <t>ΑΙ875905</t>
  </si>
  <si>
    <t>ΑΖ298135</t>
  </si>
  <si>
    <t>Χ878026</t>
  </si>
  <si>
    <t>ΑΕ823594</t>
  </si>
  <si>
    <t>ΑΕ823593</t>
  </si>
  <si>
    <t>ΑΖ798207</t>
  </si>
  <si>
    <t>ΑΖ299082</t>
  </si>
  <si>
    <t>ΑΖ846698</t>
  </si>
  <si>
    <t>ΑΙ875094</t>
  </si>
  <si>
    <t>Χ880362</t>
  </si>
  <si>
    <t>Ξ660548</t>
  </si>
  <si>
    <t>ΑΒ445851</t>
  </si>
  <si>
    <t>Ρ856912</t>
  </si>
  <si>
    <t>ΑΖ298715</t>
  </si>
  <si>
    <t>ΑΒ112464</t>
  </si>
  <si>
    <t>ΑΖ799686</t>
  </si>
  <si>
    <t>ΑΒ864348</t>
  </si>
  <si>
    <t>ΑΟ322476</t>
  </si>
  <si>
    <t>ΑΙ336465</t>
  </si>
  <si>
    <t>Ρ351318</t>
  </si>
  <si>
    <t>ΑΜ299584</t>
  </si>
  <si>
    <t>ΑΝ352380</t>
  </si>
  <si>
    <t>Ξ663966</t>
  </si>
  <si>
    <t>Χ8782425</t>
  </si>
  <si>
    <t>ΑΜ401379</t>
  </si>
  <si>
    <t>ΑΜ400980</t>
  </si>
  <si>
    <t>Τ919032</t>
  </si>
  <si>
    <t>ΑΜ400552</t>
  </si>
  <si>
    <t>ΑΙ876867</t>
  </si>
  <si>
    <t>ΑΜ401223</t>
  </si>
  <si>
    <t>Τ919756</t>
  </si>
  <si>
    <t>ΑΖ799116</t>
  </si>
  <si>
    <t>Ξ656565</t>
  </si>
  <si>
    <t>ΑΕ339438</t>
  </si>
  <si>
    <t>Ξ655739</t>
  </si>
  <si>
    <t>Χ878369</t>
  </si>
  <si>
    <t>ΑΒ865361</t>
  </si>
  <si>
    <t>ΑΒ711974</t>
  </si>
  <si>
    <t>Χ067124</t>
  </si>
  <si>
    <t>Χ906505</t>
  </si>
  <si>
    <t>ΑΗ155047</t>
  </si>
  <si>
    <t>ΑΙ191694</t>
  </si>
  <si>
    <t>ΑΖ798734</t>
  </si>
  <si>
    <t>ΑΗ300377</t>
  </si>
  <si>
    <t>Ζ684518</t>
  </si>
  <si>
    <t>Τ356159</t>
  </si>
  <si>
    <t>ΑΙ335583</t>
  </si>
  <si>
    <t>ΑΙ873526</t>
  </si>
  <si>
    <t>Τ356617</t>
  </si>
  <si>
    <t>ΑΖ298862</t>
  </si>
  <si>
    <t>Ν723083</t>
  </si>
  <si>
    <t>ΑΒ863716</t>
  </si>
  <si>
    <t>Ξ657109</t>
  </si>
  <si>
    <t>ΑΙ875165</t>
  </si>
  <si>
    <t>ΑΗ796546</t>
  </si>
  <si>
    <t>Φ466652</t>
  </si>
  <si>
    <t>ΑΙ336583</t>
  </si>
  <si>
    <t>Μ728608</t>
  </si>
  <si>
    <t>ΑΖ797029</t>
  </si>
  <si>
    <t>ΑΜ400267</t>
  </si>
  <si>
    <t>Ξ655125</t>
  </si>
  <si>
    <t>Χ378228</t>
  </si>
  <si>
    <t>ΑΖ799466</t>
  </si>
  <si>
    <t>ΑΙ333754</t>
  </si>
  <si>
    <t>Ζ413727</t>
  </si>
  <si>
    <t>Φ268111</t>
  </si>
  <si>
    <t>Χ912773</t>
  </si>
  <si>
    <t>Ξ661358</t>
  </si>
  <si>
    <t>Χ379166</t>
  </si>
  <si>
    <t>ΑΙ336584</t>
  </si>
  <si>
    <t>Ρ350021</t>
  </si>
  <si>
    <t>ΑΗ301080</t>
  </si>
  <si>
    <t>ΑΕ208081</t>
  </si>
  <si>
    <t>ΑΖ299327</t>
  </si>
  <si>
    <t>ΑΙ335191</t>
  </si>
  <si>
    <t>ΑΖ298407</t>
  </si>
  <si>
    <t>Ρ351936</t>
  </si>
  <si>
    <t>ΑΜ400712</t>
  </si>
  <si>
    <t>ΑΖ797008</t>
  </si>
  <si>
    <t>ΑΖ798425</t>
  </si>
  <si>
    <t>ΑΕ823113</t>
  </si>
  <si>
    <t>Ξ655241</t>
  </si>
  <si>
    <t>Π868959</t>
  </si>
  <si>
    <t>ΑΙ874855</t>
  </si>
  <si>
    <t>ΑΙ336405</t>
  </si>
  <si>
    <t>Π174626</t>
  </si>
  <si>
    <t>ΑΙ876439</t>
  </si>
  <si>
    <t>ΑΒ438993</t>
  </si>
  <si>
    <t>ΑΝ822712</t>
  </si>
  <si>
    <t>ΑΙ333626</t>
  </si>
  <si>
    <t>ΑΒ864167</t>
  </si>
  <si>
    <t>Ρ857447</t>
  </si>
  <si>
    <t>ΑΙ335499</t>
  </si>
  <si>
    <t>ΑΙ874067</t>
  </si>
  <si>
    <t>ΑΖ298499</t>
  </si>
  <si>
    <t>ΑΙ33684</t>
  </si>
  <si>
    <t>ΑΕ823556</t>
  </si>
  <si>
    <t>Ξ657942</t>
  </si>
  <si>
    <t>Χ378457</t>
  </si>
  <si>
    <t>ΑΗ796200</t>
  </si>
  <si>
    <t>Ξ661332</t>
  </si>
  <si>
    <t>ΑΗ301456</t>
  </si>
  <si>
    <t>Φ268465</t>
  </si>
  <si>
    <t>ΑΒ864026</t>
  </si>
  <si>
    <t>Π174835</t>
  </si>
  <si>
    <t>Χ378900</t>
  </si>
  <si>
    <t>ΑΙ876880</t>
  </si>
  <si>
    <t>ΑΒ711953</t>
  </si>
  <si>
    <t>ΑΜ401333</t>
  </si>
  <si>
    <t>ΑΙ873565</t>
  </si>
  <si>
    <t>Χ879036</t>
  </si>
  <si>
    <t>Φ466648</t>
  </si>
  <si>
    <t>ΑΗ299809</t>
  </si>
  <si>
    <t>ΑΙ333519</t>
  </si>
  <si>
    <t>ΑΟ322639</t>
  </si>
  <si>
    <t>Μ728977</t>
  </si>
  <si>
    <t>ΑΙ873394</t>
  </si>
  <si>
    <t>ΑΒ711606</t>
  </si>
  <si>
    <t>Φ268770</t>
  </si>
  <si>
    <t>ΑΒ711016</t>
  </si>
  <si>
    <t>Ρ351157</t>
  </si>
  <si>
    <t>ΑΖ298568</t>
  </si>
  <si>
    <t>ΑΖ798105</t>
  </si>
  <si>
    <t>Λ624113</t>
  </si>
  <si>
    <t>ΑΖ298418</t>
  </si>
  <si>
    <t>ΑΜ401033</t>
  </si>
  <si>
    <t>ΑΙ874319</t>
  </si>
  <si>
    <t>ΑΖ298845</t>
  </si>
  <si>
    <t>Ι693792</t>
  </si>
  <si>
    <t>Ξ657738</t>
  </si>
  <si>
    <t>Ξ655602</t>
  </si>
  <si>
    <t>ΑΖ299087</t>
  </si>
  <si>
    <t>ΑΗ298056</t>
  </si>
  <si>
    <t>Ξ654678</t>
  </si>
  <si>
    <t>ΑΙ335146</t>
  </si>
  <si>
    <t>Χ378420</t>
  </si>
  <si>
    <t>ΑΕ342730</t>
  </si>
  <si>
    <t>Ξ661155</t>
  </si>
  <si>
    <t>ΑΗ301668</t>
  </si>
  <si>
    <t>ΑΜ400514</t>
  </si>
  <si>
    <t>ΑΒ864109</t>
  </si>
  <si>
    <t>ΑΖ797644</t>
  </si>
  <si>
    <t>ΑΝ823005</t>
  </si>
  <si>
    <t>ΑΝ822692</t>
  </si>
  <si>
    <t>ΑΜ857322</t>
  </si>
  <si>
    <t>ΑΙ335463</t>
  </si>
  <si>
    <t>ΑΖ798019</t>
  </si>
  <si>
    <t>ΑΙ874433</t>
  </si>
  <si>
    <t>Ξ656124</t>
  </si>
  <si>
    <t>ΑΗ301251</t>
  </si>
  <si>
    <t>ΑΙ874562</t>
  </si>
  <si>
    <t>ΑΗ299768</t>
  </si>
  <si>
    <t>Χ878916</t>
  </si>
  <si>
    <t>Φ213201</t>
  </si>
  <si>
    <t>ΑΖ797237</t>
  </si>
  <si>
    <t>ΑΜ400478</t>
  </si>
  <si>
    <t>Λ623077</t>
  </si>
  <si>
    <t>ΑΖ798485</t>
  </si>
  <si>
    <t xml:space="preserve">Υπηρεσία : Δ/ΝΣΗ δ/ΚΩΝ ΥΠΗΡΕΣΙΩΝ                              </t>
  </si>
  <si>
    <t>1η</t>
  </si>
  <si>
    <t>2η</t>
  </si>
  <si>
    <t>8η</t>
  </si>
  <si>
    <t>3η</t>
  </si>
  <si>
    <t>9η</t>
  </si>
  <si>
    <t>6η</t>
  </si>
  <si>
    <t>5η</t>
  </si>
  <si>
    <t>7η</t>
  </si>
  <si>
    <t>4η</t>
  </si>
  <si>
    <t>10η</t>
  </si>
  <si>
    <t>11η</t>
  </si>
  <si>
    <t>12η</t>
  </si>
  <si>
    <t>13η</t>
  </si>
  <si>
    <t>14η</t>
  </si>
  <si>
    <t>15η</t>
  </si>
  <si>
    <t>16η</t>
  </si>
  <si>
    <t>17η</t>
  </si>
  <si>
    <t>18η</t>
  </si>
  <si>
    <t>19η</t>
  </si>
  <si>
    <t>20η</t>
  </si>
  <si>
    <t>21η</t>
  </si>
  <si>
    <t>22η</t>
  </si>
  <si>
    <t>23η</t>
  </si>
  <si>
    <t>24η</t>
  </si>
  <si>
    <t>25η</t>
  </si>
  <si>
    <t>26η</t>
  </si>
  <si>
    <t>27η</t>
  </si>
  <si>
    <t>28η</t>
  </si>
  <si>
    <t>29η</t>
  </si>
  <si>
    <t>30η</t>
  </si>
  <si>
    <t>31η</t>
  </si>
  <si>
    <t>32η</t>
  </si>
  <si>
    <t>33η</t>
  </si>
  <si>
    <t>34η</t>
  </si>
  <si>
    <t>35η</t>
  </si>
  <si>
    <t>36η</t>
  </si>
  <si>
    <t>37η</t>
  </si>
  <si>
    <t>38η</t>
  </si>
  <si>
    <t>39η</t>
  </si>
  <si>
    <t>40η</t>
  </si>
  <si>
    <t>41η</t>
  </si>
  <si>
    <t>42η</t>
  </si>
  <si>
    <t>43η</t>
  </si>
  <si>
    <t>44η</t>
  </si>
  <si>
    <t>45η</t>
  </si>
  <si>
    <t>46η</t>
  </si>
  <si>
    <t>47η</t>
  </si>
  <si>
    <t>48η</t>
  </si>
  <si>
    <t>49η</t>
  </si>
  <si>
    <t>50η</t>
  </si>
  <si>
    <t>51η</t>
  </si>
  <si>
    <t>52η</t>
  </si>
  <si>
    <t>53η</t>
  </si>
  <si>
    <t>54η</t>
  </si>
  <si>
    <t>55η</t>
  </si>
  <si>
    <t>56η</t>
  </si>
  <si>
    <t>57η</t>
  </si>
  <si>
    <t>58η</t>
  </si>
  <si>
    <t>59η</t>
  </si>
  <si>
    <t>60η</t>
  </si>
  <si>
    <t>61η</t>
  </si>
  <si>
    <t>62η</t>
  </si>
  <si>
    <t>63η</t>
  </si>
  <si>
    <t>64η</t>
  </si>
  <si>
    <t>65η</t>
  </si>
  <si>
    <t>66η</t>
  </si>
  <si>
    <t>67η</t>
  </si>
  <si>
    <t>68η</t>
  </si>
  <si>
    <t>69η</t>
  </si>
  <si>
    <t>70η</t>
  </si>
  <si>
    <t>71η</t>
  </si>
  <si>
    <t>72η</t>
  </si>
  <si>
    <t>73η</t>
  </si>
  <si>
    <t>74η</t>
  </si>
  <si>
    <t>75η</t>
  </si>
  <si>
    <t>76η</t>
  </si>
  <si>
    <t>77η</t>
  </si>
  <si>
    <t>78η</t>
  </si>
  <si>
    <t>79η</t>
  </si>
  <si>
    <t>80η</t>
  </si>
  <si>
    <t>81η</t>
  </si>
  <si>
    <t>82η</t>
  </si>
  <si>
    <t>83η</t>
  </si>
  <si>
    <t>84η</t>
  </si>
  <si>
    <t>85η</t>
  </si>
  <si>
    <t>86η</t>
  </si>
  <si>
    <t>87η</t>
  </si>
  <si>
    <t>88η</t>
  </si>
  <si>
    <t>89η</t>
  </si>
  <si>
    <t>90η</t>
  </si>
  <si>
    <t>91η</t>
  </si>
  <si>
    <t>92η</t>
  </si>
  <si>
    <t>93η</t>
  </si>
  <si>
    <t>94η</t>
  </si>
  <si>
    <t>95η</t>
  </si>
  <si>
    <t>96η</t>
  </si>
  <si>
    <t>97η</t>
  </si>
  <si>
    <t>98η</t>
  </si>
  <si>
    <t>99η</t>
  </si>
  <si>
    <t>100η</t>
  </si>
  <si>
    <t>101η</t>
  </si>
  <si>
    <t>102η</t>
  </si>
  <si>
    <t>103η</t>
  </si>
  <si>
    <t>104η</t>
  </si>
  <si>
    <t>105η</t>
  </si>
  <si>
    <t>106η</t>
  </si>
  <si>
    <t>107η</t>
  </si>
  <si>
    <t>108η</t>
  </si>
  <si>
    <t>109η</t>
  </si>
  <si>
    <t>110η</t>
  </si>
  <si>
    <t>111η</t>
  </si>
  <si>
    <t>112η</t>
  </si>
  <si>
    <t>113η</t>
  </si>
  <si>
    <t>114η</t>
  </si>
  <si>
    <t>115η</t>
  </si>
  <si>
    <t>116η</t>
  </si>
  <si>
    <t>117η</t>
  </si>
  <si>
    <t>118η</t>
  </si>
  <si>
    <t>119η</t>
  </si>
  <si>
    <t>120η</t>
  </si>
  <si>
    <t>121η</t>
  </si>
  <si>
    <t>122η</t>
  </si>
  <si>
    <t>123η</t>
  </si>
  <si>
    <t>124η</t>
  </si>
  <si>
    <t>125η</t>
  </si>
  <si>
    <t>126η</t>
  </si>
  <si>
    <t>127η</t>
  </si>
  <si>
    <t>128η</t>
  </si>
  <si>
    <t>129η</t>
  </si>
  <si>
    <t>130η</t>
  </si>
  <si>
    <t>131η</t>
  </si>
  <si>
    <t>132η</t>
  </si>
  <si>
    <t>133η</t>
  </si>
  <si>
    <t>134η</t>
  </si>
  <si>
    <t>135η</t>
  </si>
  <si>
    <t>136η</t>
  </si>
  <si>
    <t>137η</t>
  </si>
  <si>
    <t>138η</t>
  </si>
  <si>
    <t>139η</t>
  </si>
  <si>
    <t>140η</t>
  </si>
  <si>
    <t>141η</t>
  </si>
  <si>
    <t>142η</t>
  </si>
  <si>
    <t>143η</t>
  </si>
  <si>
    <t>144η</t>
  </si>
  <si>
    <t>145η</t>
  </si>
  <si>
    <t>146η</t>
  </si>
  <si>
    <t>147η</t>
  </si>
  <si>
    <t>148η</t>
  </si>
  <si>
    <t>149η</t>
  </si>
  <si>
    <t>150η</t>
  </si>
  <si>
    <t>151η</t>
  </si>
  <si>
    <t>152η</t>
  </si>
  <si>
    <t>153η</t>
  </si>
  <si>
    <t>154η</t>
  </si>
  <si>
    <t>155η</t>
  </si>
  <si>
    <t>156η</t>
  </si>
  <si>
    <t>157η</t>
  </si>
  <si>
    <t>158η</t>
  </si>
  <si>
    <t>159η</t>
  </si>
  <si>
    <t>160η</t>
  </si>
  <si>
    <t>161η</t>
  </si>
  <si>
    <t>162η</t>
  </si>
  <si>
    <t>163η</t>
  </si>
  <si>
    <t>164η</t>
  </si>
  <si>
    <t>165η</t>
  </si>
  <si>
    <t>166η</t>
  </si>
  <si>
    <t>167η</t>
  </si>
  <si>
    <t>168η</t>
  </si>
  <si>
    <t>169η</t>
  </si>
  <si>
    <t>170η</t>
  </si>
  <si>
    <t>171η</t>
  </si>
  <si>
    <t>172η</t>
  </si>
  <si>
    <t>173η</t>
  </si>
  <si>
    <t>174η</t>
  </si>
  <si>
    <t>175η</t>
  </si>
  <si>
    <t>176η</t>
  </si>
  <si>
    <t>177η</t>
  </si>
  <si>
    <t>178η</t>
  </si>
  <si>
    <t>179η</t>
  </si>
  <si>
    <t>180η</t>
  </si>
  <si>
    <t>181η</t>
  </si>
  <si>
    <t>182η</t>
  </si>
  <si>
    <t>183η</t>
  </si>
  <si>
    <t>184η</t>
  </si>
  <si>
    <t>185η</t>
  </si>
  <si>
    <t>186η</t>
  </si>
  <si>
    <t>187η</t>
  </si>
  <si>
    <t>188η</t>
  </si>
  <si>
    <t>189η</t>
  </si>
  <si>
    <t>190η</t>
  </si>
  <si>
    <t>191η</t>
  </si>
  <si>
    <t>192η</t>
  </si>
  <si>
    <t>193η</t>
  </si>
  <si>
    <t>194η</t>
  </si>
  <si>
    <t>195η</t>
  </si>
  <si>
    <t>196η</t>
  </si>
  <si>
    <t>197η</t>
  </si>
  <si>
    <t>198η</t>
  </si>
  <si>
    <t>199η</t>
  </si>
  <si>
    <t>200η</t>
  </si>
  <si>
    <t>201η</t>
  </si>
  <si>
    <t>202η</t>
  </si>
  <si>
    <t>203η</t>
  </si>
  <si>
    <t>204η</t>
  </si>
  <si>
    <t>205η</t>
  </si>
  <si>
    <t>206η</t>
  </si>
  <si>
    <t>207η</t>
  </si>
  <si>
    <t>208η</t>
  </si>
  <si>
    <t>209η</t>
  </si>
  <si>
    <t>210η</t>
  </si>
  <si>
    <t>211η</t>
  </si>
  <si>
    <t>212η</t>
  </si>
  <si>
    <t>213η</t>
  </si>
  <si>
    <t>214η</t>
  </si>
  <si>
    <t>215η</t>
  </si>
  <si>
    <t>216η</t>
  </si>
  <si>
    <t>217η</t>
  </si>
  <si>
    <t>218η</t>
  </si>
  <si>
    <t>219η</t>
  </si>
  <si>
    <t>220η</t>
  </si>
  <si>
    <t>221η</t>
  </si>
  <si>
    <t>222η</t>
  </si>
  <si>
    <t>223η</t>
  </si>
  <si>
    <t>224η</t>
  </si>
  <si>
    <t>225η</t>
  </si>
  <si>
    <t>226η</t>
  </si>
  <si>
    <t>227η</t>
  </si>
  <si>
    <t>228η</t>
  </si>
  <si>
    <t>229η</t>
  </si>
  <si>
    <t>230η</t>
  </si>
  <si>
    <t>231η</t>
  </si>
  <si>
    <t>232η</t>
  </si>
  <si>
    <t>233η</t>
  </si>
  <si>
    <t>234η</t>
  </si>
  <si>
    <t>235η</t>
  </si>
  <si>
    <t>236η</t>
  </si>
  <si>
    <t>237η</t>
  </si>
  <si>
    <t>238η</t>
  </si>
  <si>
    <t>239η</t>
  </si>
  <si>
    <t>240η</t>
  </si>
  <si>
    <t>241η</t>
  </si>
  <si>
    <t>242η</t>
  </si>
  <si>
    <t>243η</t>
  </si>
  <si>
    <t>244η</t>
  </si>
  <si>
    <t>245η</t>
  </si>
  <si>
    <t>246η</t>
  </si>
  <si>
    <t>247η</t>
  </si>
  <si>
    <t>248η</t>
  </si>
  <si>
    <t>249η</t>
  </si>
  <si>
    <t>250η</t>
  </si>
  <si>
    <t>251η</t>
  </si>
  <si>
    <t>252η</t>
  </si>
  <si>
    <t>253η</t>
  </si>
  <si>
    <t>254η</t>
  </si>
  <si>
    <t>255η</t>
  </si>
  <si>
    <t>256η</t>
  </si>
  <si>
    <t>257η</t>
  </si>
  <si>
    <t>258η</t>
  </si>
  <si>
    <t>259η</t>
  </si>
  <si>
    <t>260η</t>
  </si>
  <si>
    <t>261η</t>
  </si>
  <si>
    <t>262η</t>
  </si>
  <si>
    <t>263η</t>
  </si>
  <si>
    <t>264η</t>
  </si>
  <si>
    <t>265η</t>
  </si>
  <si>
    <t>266η</t>
  </si>
  <si>
    <t>Ο ΔΗΜΑΡΧΟΣ ΚΑΣΤΟΡΙΑΣ</t>
  </si>
  <si>
    <t>ΙΩΑΝΝΗΣ ΚΟΡΕΝΤΣΙΔΗΣ</t>
  </si>
  <si>
    <t>ΟΡΙΣΤΙΚΟΣ ΠΙΝΑΚΑΣ ΚΑΤΑΤΑΞΗΣ &amp; ΒΑΘΜΟΛΟΓΙΑΣ</t>
  </si>
  <si>
    <t xml:space="preserve">ΚΑΣΤΟΡΙΑ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</si>
</sst>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_ ;[Red]\-0\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 Narrow"/>
      <family val="2"/>
    </font>
    <font>
      <b/>
      <sz val="11"/>
      <color rgb="FF0070C0"/>
      <name val="Arial Narrow"/>
      <family val="2"/>
    </font>
    <font>
      <b/>
      <sz val="11"/>
      <color rgb="FFFF0000"/>
      <name val="Arial Narrow"/>
      <family val="2"/>
    </font>
    <font>
      <b/>
      <sz val="11"/>
      <name val="Arial Narrow"/>
      <family val="2"/>
    </font>
    <font>
      <b/>
      <sz val="11"/>
      <color indexed="12"/>
      <name val="Arial Narrow"/>
      <family val="2"/>
    </font>
    <font>
      <sz val="11"/>
      <name val="Arial Narrow"/>
      <family val="2"/>
    </font>
    <font>
      <b/>
      <sz val="14"/>
      <color indexed="12"/>
      <name val="Arial Narrow"/>
      <family val="2"/>
    </font>
    <font>
      <sz val="11"/>
      <color rgb="FFFF0000"/>
      <name val="Arial Narrow"/>
      <family val="2"/>
    </font>
    <font>
      <b/>
      <sz val="14"/>
      <name val="Arial Narrow"/>
      <family val="2"/>
    </font>
    <font>
      <b/>
      <sz val="16"/>
      <color rgb="FF0070C0"/>
      <name val="Arial Narrow"/>
      <family val="2"/>
    </font>
    <font>
      <b/>
      <sz val="16"/>
      <color rgb="FFFF0000"/>
      <name val="Arial Narrow"/>
      <family val="2"/>
    </font>
    <font>
      <b/>
      <sz val="18"/>
      <color indexed="12"/>
      <name val="Arial Narrow"/>
      <family val="2"/>
    </font>
    <font>
      <sz val="12"/>
      <name val="Arial Narrow"/>
      <family val="2"/>
    </font>
    <font>
      <b/>
      <u val="single"/>
      <sz val="12"/>
      <name val="Arial Narrow"/>
      <family val="2"/>
    </font>
    <font>
      <b/>
      <sz val="11"/>
      <color theme="1"/>
      <name val="Arial Narrow"/>
      <family val="2"/>
    </font>
    <font>
      <b/>
      <sz val="13"/>
      <name val="Arial Narrow"/>
      <family val="2"/>
    </font>
    <font>
      <b/>
      <sz val="12"/>
      <color theme="1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70C0"/>
      <name val="Arial Narrow"/>
      <family val="2"/>
    </font>
    <font>
      <b/>
      <sz val="12"/>
      <name val="Arial Narrow"/>
      <family val="2"/>
    </font>
    <font>
      <sz val="8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/>
    <xf numFmtId="0" fontId="2" fillId="0" borderId="1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2" xfId="0" applyFont="1" applyBorder="1" applyProtection="1">
      <protection locked="0"/>
    </xf>
    <xf numFmtId="0" fontId="6" fillId="0" borderId="0" xfId="0" applyFont="1" applyAlignment="1" applyProtection="1">
      <alignment vertical="center" wrapText="1"/>
      <protection locked="0"/>
    </xf>
    <xf numFmtId="1" fontId="5" fillId="2" borderId="3" xfId="0" applyNumberFormat="1" applyFont="1" applyFill="1" applyBorder="1" applyAlignment="1">
      <alignment horizontal="center" vertical="center" textRotation="90" wrapText="1"/>
    </xf>
    <xf numFmtId="1" fontId="5" fillId="2" borderId="4" xfId="0" applyNumberFormat="1" applyFont="1" applyFill="1" applyBorder="1" applyAlignment="1">
      <alignment horizontal="center" vertical="center" textRotation="90" wrapText="1"/>
    </xf>
    <xf numFmtId="0" fontId="3" fillId="3" borderId="5" xfId="0" applyFont="1" applyFill="1" applyBorder="1" applyAlignment="1">
      <alignment horizontal="center" vertical="center" textRotation="90" wrapText="1"/>
    </xf>
    <xf numFmtId="1" fontId="5" fillId="2" borderId="0" xfId="0" applyNumberFormat="1" applyFont="1" applyFill="1" applyBorder="1" applyAlignment="1">
      <alignment horizontal="center" vertical="center" textRotation="90" wrapText="1"/>
    </xf>
    <xf numFmtId="49" fontId="3" fillId="3" borderId="5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14" fontId="2" fillId="0" borderId="1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0" fontId="3" fillId="0" borderId="1" xfId="0" applyNumberFormat="1" applyFont="1" applyBorder="1" applyAlignment="1" applyProtection="1">
      <alignment horizontal="center" vertical="center"/>
      <protection locked="0"/>
    </xf>
    <xf numFmtId="14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1" fontId="7" fillId="0" borderId="0" xfId="0" applyNumberFormat="1" applyFont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1" fontId="4" fillId="4" borderId="1" xfId="0" applyNumberFormat="1" applyFont="1" applyFill="1" applyBorder="1" applyAlignment="1" applyProtection="1">
      <alignment horizontal="center" vertical="center"/>
      <protection/>
    </xf>
    <xf numFmtId="49" fontId="3" fillId="0" borderId="1" xfId="0" applyNumberFormat="1" applyFont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 vertical="center"/>
    </xf>
    <xf numFmtId="1" fontId="16" fillId="0" borderId="0" xfId="0" applyNumberFormat="1" applyFont="1" applyAlignment="1">
      <alignment horizontal="center" vertical="center"/>
    </xf>
    <xf numFmtId="1" fontId="6" fillId="0" borderId="0" xfId="0" applyNumberFormat="1" applyFont="1" applyAlignment="1" applyProtection="1">
      <alignment vertical="center" wrapText="1"/>
      <protection locked="0"/>
    </xf>
    <xf numFmtId="1" fontId="2" fillId="0" borderId="0" xfId="0" applyNumberFormat="1" applyFont="1"/>
    <xf numFmtId="0" fontId="7" fillId="0" borderId="0" xfId="0" applyFont="1" applyBorder="1" applyAlignment="1" applyProtection="1">
      <alignment horizontal="left" vertical="center" wrapText="1"/>
      <protection locked="0"/>
    </xf>
    <xf numFmtId="1" fontId="7" fillId="0" borderId="0" xfId="0" applyNumberFormat="1" applyFont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1" fontId="4" fillId="4" borderId="6" xfId="0" applyNumberFormat="1" applyFont="1" applyFill="1" applyBorder="1" applyAlignment="1">
      <alignment horizontal="center" vertical="center"/>
    </xf>
    <xf numFmtId="4" fontId="5" fillId="4" borderId="1" xfId="0" applyNumberFormat="1" applyFont="1" applyFill="1" applyBorder="1" applyAlignment="1" applyProtection="1">
      <alignment horizontal="center" vertical="center"/>
      <protection locked="0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14" fontId="18" fillId="0" borderId="8" xfId="0" applyNumberFormat="1" applyFont="1" applyBorder="1" applyAlignment="1" applyProtection="1">
      <alignment horizontal="center" vertical="center"/>
      <protection locked="0"/>
    </xf>
    <xf numFmtId="14" fontId="19" fillId="0" borderId="9" xfId="0" applyNumberFormat="1" applyFont="1" applyBorder="1" applyAlignment="1" applyProtection="1">
      <alignment horizontal="center" vertical="center"/>
      <protection locked="0"/>
    </xf>
    <xf numFmtId="1" fontId="18" fillId="0" borderId="9" xfId="0" applyNumberFormat="1" applyFont="1" applyBorder="1" applyAlignment="1" applyProtection="1">
      <alignment horizontal="center" vertical="center"/>
      <protection locked="0"/>
    </xf>
    <xf numFmtId="1" fontId="20" fillId="0" borderId="1" xfId="0" applyNumberFormat="1" applyFont="1" applyBorder="1" applyAlignment="1" applyProtection="1">
      <alignment horizontal="center" vertical="center"/>
      <protection locked="0"/>
    </xf>
    <xf numFmtId="0" fontId="20" fillId="0" borderId="8" xfId="0" applyFont="1" applyBorder="1" applyAlignment="1" applyProtection="1">
      <alignment horizontal="center" vertical="center"/>
      <protection locked="0"/>
    </xf>
    <xf numFmtId="0" fontId="20" fillId="0" borderId="1" xfId="0" applyNumberFormat="1" applyFont="1" applyBorder="1" applyAlignment="1" applyProtection="1">
      <alignment horizontal="center" vertical="center"/>
      <protection locked="0"/>
    </xf>
    <xf numFmtId="1" fontId="19" fillId="4" borderId="1" xfId="0" applyNumberFormat="1" applyFont="1" applyFill="1" applyBorder="1" applyAlignment="1" applyProtection="1">
      <alignment horizontal="center" vertical="center"/>
      <protection/>
    </xf>
    <xf numFmtId="1" fontId="19" fillId="4" borderId="6" xfId="0" applyNumberFormat="1" applyFont="1" applyFill="1" applyBorder="1" applyAlignment="1">
      <alignment horizontal="center" vertical="center"/>
    </xf>
    <xf numFmtId="4" fontId="21" fillId="4" borderId="6" xfId="0" applyNumberFormat="1" applyFont="1" applyFill="1" applyBorder="1" applyAlignment="1" applyProtection="1">
      <alignment horizontal="center" vertical="center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18" fillId="4" borderId="1" xfId="0" applyFont="1" applyFill="1" applyBorder="1" applyAlignment="1" applyProtection="1">
      <alignment horizontal="center" vertical="center"/>
      <protection locked="0"/>
    </xf>
    <xf numFmtId="14" fontId="18" fillId="4" borderId="1" xfId="0" applyNumberFormat="1" applyFont="1" applyFill="1" applyBorder="1" applyAlignment="1" applyProtection="1">
      <alignment horizontal="center" vertical="center"/>
      <protection locked="0"/>
    </xf>
    <xf numFmtId="14" fontId="19" fillId="0" borderId="1" xfId="0" applyNumberFormat="1" applyFont="1" applyBorder="1" applyAlignment="1" applyProtection="1">
      <alignment horizontal="center" vertical="center"/>
      <protection locked="0"/>
    </xf>
    <xf numFmtId="1" fontId="18" fillId="0" borderId="1" xfId="0" applyNumberFormat="1" applyFont="1" applyBorder="1" applyAlignment="1" applyProtection="1">
      <alignment horizontal="center" vertical="center"/>
      <protection locked="0"/>
    </xf>
    <xf numFmtId="0" fontId="20" fillId="0" borderId="1" xfId="0" applyFont="1" applyBorder="1" applyAlignment="1" applyProtection="1">
      <alignment horizontal="center" vertical="center"/>
      <protection locked="0"/>
    </xf>
    <xf numFmtId="4" fontId="21" fillId="4" borderId="1" xfId="0" applyNumberFormat="1" applyFont="1" applyFill="1" applyBorder="1" applyAlignment="1" applyProtection="1">
      <alignment horizontal="center" vertical="center"/>
      <protection locked="0"/>
    </xf>
    <xf numFmtId="14" fontId="18" fillId="0" borderId="1" xfId="0" applyNumberFormat="1" applyFont="1" applyBorder="1" applyAlignment="1" applyProtection="1">
      <alignment horizontal="center" vertical="center"/>
      <protection locked="0"/>
    </xf>
    <xf numFmtId="1" fontId="19" fillId="4" borderId="1" xfId="0" applyNumberFormat="1" applyFont="1" applyFill="1" applyBorder="1" applyAlignment="1">
      <alignment horizontal="center" vertical="center"/>
    </xf>
    <xf numFmtId="0" fontId="18" fillId="0" borderId="1" xfId="0" applyFont="1" applyBorder="1"/>
    <xf numFmtId="14" fontId="18" fillId="0" borderId="1" xfId="0" applyNumberFormat="1" applyFont="1" applyBorder="1"/>
    <xf numFmtId="49" fontId="18" fillId="0" borderId="1" xfId="0" applyNumberFormat="1" applyFont="1" applyBorder="1" applyAlignment="1" applyProtection="1">
      <alignment horizontal="center" vertical="center"/>
      <protection locked="0"/>
    </xf>
    <xf numFmtId="49" fontId="20" fillId="0" borderId="1" xfId="0" applyNumberFormat="1" applyFont="1" applyBorder="1" applyAlignment="1" applyProtection="1">
      <alignment horizontal="center" vertical="center"/>
      <protection locked="0"/>
    </xf>
    <xf numFmtId="0" fontId="16" fillId="0" borderId="0" xfId="0" applyFont="1"/>
    <xf numFmtId="14" fontId="16" fillId="0" borderId="0" xfId="0" applyNumberFormat="1" applyFont="1"/>
    <xf numFmtId="0" fontId="8" fillId="0" borderId="0" xfId="0" applyFont="1" applyAlignment="1" applyProtection="1">
      <alignment horizontal="center" vertical="center" wrapText="1"/>
      <protection locked="0"/>
    </xf>
    <xf numFmtId="0" fontId="5" fillId="5" borderId="10" xfId="0" applyFont="1" applyFill="1" applyBorder="1" applyAlignment="1">
      <alignment horizontal="center" vertical="center" textRotation="90" wrapText="1"/>
    </xf>
    <xf numFmtId="0" fontId="5" fillId="5" borderId="11" xfId="0" applyFont="1" applyFill="1" applyBorder="1" applyAlignment="1">
      <alignment horizontal="center" vertical="center" textRotation="90" wrapText="1"/>
    </xf>
    <xf numFmtId="0" fontId="5" fillId="5" borderId="12" xfId="0" applyFont="1" applyFill="1" applyBorder="1" applyAlignment="1">
      <alignment horizontal="center" vertical="center" textRotation="90" wrapText="1"/>
    </xf>
    <xf numFmtId="0" fontId="4" fillId="5" borderId="10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  <xf numFmtId="0" fontId="4" fillId="5" borderId="12" xfId="0" applyFont="1" applyFill="1" applyBorder="1" applyAlignment="1">
      <alignment horizontal="center" vertical="center" textRotation="90" wrapText="1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1" fontId="14" fillId="0" borderId="0" xfId="0" applyNumberFormat="1" applyFont="1" applyAlignment="1" applyProtection="1">
      <alignment horizontal="center" vertical="center"/>
      <protection locked="0"/>
    </xf>
    <xf numFmtId="1" fontId="14" fillId="0" borderId="13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7" fillId="0" borderId="15" xfId="0" applyFont="1" applyBorder="1" applyAlignment="1" applyProtection="1">
      <alignment horizontal="left" vertical="center" wrapText="1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7" fillId="0" borderId="17" xfId="0" applyFont="1" applyBorder="1" applyAlignment="1" applyProtection="1">
      <alignment horizontal="left" vertical="center" wrapText="1"/>
      <protection locked="0"/>
    </xf>
    <xf numFmtId="0" fontId="7" fillId="0" borderId="18" xfId="0" applyFont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9" fontId="17" fillId="0" borderId="1" xfId="0" applyNumberFormat="1" applyFont="1" applyBorder="1" applyAlignment="1" applyProtection="1">
      <alignment horizontal="center" vertical="center"/>
      <protection locked="0"/>
    </xf>
    <xf numFmtId="1" fontId="8" fillId="0" borderId="14" xfId="0" applyNumberFormat="1" applyFont="1" applyBorder="1" applyAlignment="1" applyProtection="1">
      <alignment horizontal="center" vertical="center"/>
      <protection locked="0"/>
    </xf>
    <xf numFmtId="1" fontId="8" fillId="0" borderId="0" xfId="0" applyNumberFormat="1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164" fontId="8" fillId="0" borderId="14" xfId="0" applyNumberFormat="1" applyFont="1" applyBorder="1" applyAlignment="1" applyProtection="1">
      <alignment horizontal="center" vertical="center"/>
      <protection locked="0"/>
    </xf>
    <xf numFmtId="164" fontId="8" fillId="0" borderId="0" xfId="0" applyNumberFormat="1" applyFont="1" applyBorder="1" applyAlignment="1" applyProtection="1">
      <alignment horizontal="center" vertical="center"/>
      <protection locked="0"/>
    </xf>
    <xf numFmtId="1" fontId="13" fillId="0" borderId="14" xfId="0" applyNumberFormat="1" applyFont="1" applyBorder="1" applyAlignment="1" applyProtection="1">
      <alignment horizontal="center" vertical="center"/>
      <protection locked="0"/>
    </xf>
    <xf numFmtId="1" fontId="13" fillId="0" borderId="0" xfId="0" applyNumberFormat="1" applyFont="1" applyBorder="1" applyAlignment="1" applyProtection="1">
      <alignment horizontal="center" vertical="center"/>
      <protection locked="0"/>
    </xf>
    <xf numFmtId="0" fontId="8" fillId="0" borderId="14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4" fillId="6" borderId="10" xfId="0" applyFont="1" applyFill="1" applyBorder="1" applyAlignment="1">
      <alignment horizontal="center" vertical="center" textRotation="90" wrapText="1"/>
    </xf>
    <xf numFmtId="0" fontId="4" fillId="6" borderId="12" xfId="0" applyFont="1" applyFill="1" applyBorder="1" applyAlignment="1">
      <alignment horizontal="center" vertical="center" textRotation="90" wrapText="1"/>
    </xf>
    <xf numFmtId="1" fontId="4" fillId="6" borderId="10" xfId="0" applyNumberFormat="1" applyFont="1" applyFill="1" applyBorder="1" applyAlignment="1">
      <alignment horizontal="center" vertical="center" textRotation="90" wrapText="1"/>
    </xf>
    <xf numFmtId="1" fontId="4" fillId="6" borderId="12" xfId="0" applyNumberFormat="1" applyFont="1" applyFill="1" applyBorder="1" applyAlignment="1">
      <alignment horizontal="center" vertical="center" textRotation="90" wrapText="1"/>
    </xf>
    <xf numFmtId="0" fontId="4" fillId="3" borderId="10" xfId="0" applyFont="1" applyFill="1" applyBorder="1" applyAlignment="1">
      <alignment horizontal="center" vertical="center" textRotation="90" wrapText="1"/>
    </xf>
    <xf numFmtId="0" fontId="4" fillId="3" borderId="11" xfId="0" applyFont="1" applyFill="1" applyBorder="1" applyAlignment="1">
      <alignment horizontal="center" vertical="center" textRotation="90" wrapText="1"/>
    </xf>
    <xf numFmtId="0" fontId="4" fillId="3" borderId="12" xfId="0" applyFont="1" applyFill="1" applyBorder="1" applyAlignment="1">
      <alignment horizontal="center" vertical="center" textRotation="90" wrapText="1"/>
    </xf>
    <xf numFmtId="0" fontId="5" fillId="7" borderId="10" xfId="0" applyFont="1" applyFill="1" applyBorder="1" applyAlignment="1">
      <alignment horizontal="center" vertical="center" textRotation="90" wrapText="1"/>
    </xf>
    <xf numFmtId="0" fontId="5" fillId="7" borderId="11" xfId="0" applyFont="1" applyFill="1" applyBorder="1" applyAlignment="1">
      <alignment horizontal="center" vertical="center" textRotation="90" wrapText="1"/>
    </xf>
    <xf numFmtId="0" fontId="5" fillId="7" borderId="12" xfId="0" applyFont="1" applyFill="1" applyBorder="1" applyAlignment="1">
      <alignment horizontal="center" vertical="center" textRotation="90" wrapText="1"/>
    </xf>
    <xf numFmtId="1" fontId="7" fillId="0" borderId="0" xfId="0" applyNumberFormat="1" applyFont="1" applyAlignment="1" applyProtection="1">
      <alignment horizontal="center" vertical="center"/>
      <protection locked="0"/>
    </xf>
    <xf numFmtId="0" fontId="12" fillId="6" borderId="22" xfId="0" applyFont="1" applyFill="1" applyBorder="1" applyAlignment="1">
      <alignment horizontal="center" vertical="center"/>
    </xf>
    <xf numFmtId="0" fontId="12" fillId="6" borderId="23" xfId="0" applyFont="1" applyFill="1" applyBorder="1" applyAlignment="1">
      <alignment horizontal="center" vertical="center"/>
    </xf>
    <xf numFmtId="0" fontId="12" fillId="6" borderId="24" xfId="0" applyFont="1" applyFill="1" applyBorder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center" vertical="center"/>
      <protection locked="0"/>
    </xf>
    <xf numFmtId="0" fontId="11" fillId="3" borderId="22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2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81"/>
  <sheetViews>
    <sheetView tabSelected="1" zoomScale="70" zoomScaleNormal="70" workbookViewId="0" topLeftCell="A1">
      <pane ySplit="9" topLeftCell="A268" activePane="bottomLeft" state="frozen"/>
      <selection pane="bottomLeft" activeCell="A275" sqref="A275"/>
    </sheetView>
  </sheetViews>
  <sheetFormatPr defaultColWidth="9.140625" defaultRowHeight="15"/>
  <cols>
    <col min="1" max="1" width="6.421875" style="11" customWidth="1"/>
    <col min="2" max="2" width="20.8515625" style="1" bestFit="1" customWidth="1"/>
    <col min="3" max="3" width="17.7109375" style="1" customWidth="1"/>
    <col min="4" max="4" width="13.57421875" style="1" customWidth="1"/>
    <col min="5" max="5" width="10.140625" style="1" bestFit="1" customWidth="1"/>
    <col min="6" max="6" width="10.7109375" style="12" customWidth="1"/>
    <col min="7" max="7" width="9.7109375" style="20" customWidth="1"/>
    <col min="8" max="8" width="9.140625" style="13" hidden="1" customWidth="1"/>
    <col min="9" max="9" width="6.7109375" style="27" customWidth="1"/>
    <col min="10" max="10" width="8.00390625" style="1" bestFit="1" customWidth="1"/>
    <col min="11" max="11" width="8.00390625" style="1" customWidth="1"/>
    <col min="12" max="12" width="11.00390625" style="1" customWidth="1"/>
    <col min="13" max="13" width="8.28125" style="1" customWidth="1"/>
    <col min="14" max="14" width="10.28125" style="1" customWidth="1"/>
    <col min="15" max="15" width="8.7109375" style="1" customWidth="1"/>
    <col min="16" max="16" width="9.00390625" style="1" customWidth="1"/>
    <col min="17" max="17" width="8.8515625" style="1" customWidth="1"/>
    <col min="18" max="19" width="6.57421875" style="1" customWidth="1"/>
    <col min="20" max="20" width="5.7109375" style="1" customWidth="1"/>
    <col min="21" max="21" width="5.421875" style="1" customWidth="1"/>
    <col min="22" max="22" width="6.00390625" style="1" customWidth="1"/>
    <col min="23" max="23" width="6.28125" style="1" customWidth="1"/>
    <col min="24" max="24" width="5.00390625" style="1" customWidth="1"/>
    <col min="25" max="25" width="4.57421875" style="29" customWidth="1"/>
    <col min="26" max="26" width="8.8515625" style="1" customWidth="1"/>
    <col min="27" max="27" width="9.8515625" style="1" bestFit="1" customWidth="1"/>
    <col min="28" max="232" width="9.140625" style="1" customWidth="1"/>
    <col min="233" max="233" width="4.8515625" style="1" customWidth="1"/>
    <col min="234" max="234" width="21.57421875" style="1" bestFit="1" customWidth="1"/>
    <col min="235" max="235" width="15.8515625" style="1" bestFit="1" customWidth="1"/>
    <col min="236" max="236" width="5.8515625" style="1" customWidth="1"/>
    <col min="237" max="238" width="8.00390625" style="1" bestFit="1" customWidth="1"/>
    <col min="239" max="245" width="5.7109375" style="1" bestFit="1" customWidth="1"/>
    <col min="246" max="246" width="10.28125" style="1" bestFit="1" customWidth="1"/>
    <col min="247" max="247" width="8.140625" style="1" bestFit="1" customWidth="1"/>
    <col min="248" max="248" width="8.8515625" style="1" bestFit="1" customWidth="1"/>
    <col min="249" max="249" width="8.57421875" style="1" bestFit="1" customWidth="1"/>
    <col min="250" max="251" width="11.00390625" style="1" bestFit="1" customWidth="1"/>
    <col min="252" max="252" width="8.00390625" style="1" bestFit="1" customWidth="1"/>
    <col min="253" max="254" width="10.00390625" style="1" customWidth="1"/>
    <col min="255" max="256" width="6.00390625" style="1" bestFit="1" customWidth="1"/>
    <col min="257" max="258" width="9.140625" style="1" customWidth="1"/>
    <col min="259" max="259" width="9.8515625" style="1" bestFit="1" customWidth="1"/>
    <col min="260" max="488" width="9.140625" style="1" customWidth="1"/>
    <col min="489" max="489" width="4.8515625" style="1" customWidth="1"/>
    <col min="490" max="490" width="21.57421875" style="1" bestFit="1" customWidth="1"/>
    <col min="491" max="491" width="15.8515625" style="1" bestFit="1" customWidth="1"/>
    <col min="492" max="492" width="5.8515625" style="1" customWidth="1"/>
    <col min="493" max="494" width="8.00390625" style="1" bestFit="1" customWidth="1"/>
    <col min="495" max="501" width="5.7109375" style="1" bestFit="1" customWidth="1"/>
    <col min="502" max="502" width="10.28125" style="1" bestFit="1" customWidth="1"/>
    <col min="503" max="503" width="8.140625" style="1" bestFit="1" customWidth="1"/>
    <col min="504" max="504" width="8.8515625" style="1" bestFit="1" customWidth="1"/>
    <col min="505" max="505" width="8.57421875" style="1" bestFit="1" customWidth="1"/>
    <col min="506" max="507" width="11.00390625" style="1" bestFit="1" customWidth="1"/>
    <col min="508" max="508" width="8.00390625" style="1" bestFit="1" customWidth="1"/>
    <col min="509" max="510" width="10.00390625" style="1" customWidth="1"/>
    <col min="511" max="512" width="6.00390625" style="1" bestFit="1" customWidth="1"/>
    <col min="513" max="514" width="9.140625" style="1" customWidth="1"/>
    <col min="515" max="515" width="9.8515625" style="1" bestFit="1" customWidth="1"/>
    <col min="516" max="744" width="9.140625" style="1" customWidth="1"/>
    <col min="745" max="745" width="4.8515625" style="1" customWidth="1"/>
    <col min="746" max="746" width="21.57421875" style="1" bestFit="1" customWidth="1"/>
    <col min="747" max="747" width="15.8515625" style="1" bestFit="1" customWidth="1"/>
    <col min="748" max="748" width="5.8515625" style="1" customWidth="1"/>
    <col min="749" max="750" width="8.00390625" style="1" bestFit="1" customWidth="1"/>
    <col min="751" max="757" width="5.7109375" style="1" bestFit="1" customWidth="1"/>
    <col min="758" max="758" width="10.28125" style="1" bestFit="1" customWidth="1"/>
    <col min="759" max="759" width="8.140625" style="1" bestFit="1" customWidth="1"/>
    <col min="760" max="760" width="8.8515625" style="1" bestFit="1" customWidth="1"/>
    <col min="761" max="761" width="8.57421875" style="1" bestFit="1" customWidth="1"/>
    <col min="762" max="763" width="11.00390625" style="1" bestFit="1" customWidth="1"/>
    <col min="764" max="764" width="8.00390625" style="1" bestFit="1" customWidth="1"/>
    <col min="765" max="766" width="10.00390625" style="1" customWidth="1"/>
    <col min="767" max="768" width="6.00390625" style="1" bestFit="1" customWidth="1"/>
    <col min="769" max="770" width="9.140625" style="1" customWidth="1"/>
    <col min="771" max="771" width="9.8515625" style="1" bestFit="1" customWidth="1"/>
    <col min="772" max="1000" width="9.140625" style="1" customWidth="1"/>
    <col min="1001" max="1001" width="4.8515625" style="1" customWidth="1"/>
    <col min="1002" max="1002" width="21.57421875" style="1" bestFit="1" customWidth="1"/>
    <col min="1003" max="1003" width="15.8515625" style="1" bestFit="1" customWidth="1"/>
    <col min="1004" max="1004" width="5.8515625" style="1" customWidth="1"/>
    <col min="1005" max="1006" width="8.00390625" style="1" bestFit="1" customWidth="1"/>
    <col min="1007" max="1013" width="5.7109375" style="1" bestFit="1" customWidth="1"/>
    <col min="1014" max="1014" width="10.28125" style="1" bestFit="1" customWidth="1"/>
    <col min="1015" max="1015" width="8.140625" style="1" bestFit="1" customWidth="1"/>
    <col min="1016" max="1016" width="8.8515625" style="1" bestFit="1" customWidth="1"/>
    <col min="1017" max="1017" width="8.57421875" style="1" bestFit="1" customWidth="1"/>
    <col min="1018" max="1019" width="11.00390625" style="1" bestFit="1" customWidth="1"/>
    <col min="1020" max="1020" width="8.00390625" style="1" bestFit="1" customWidth="1"/>
    <col min="1021" max="1022" width="10.00390625" style="1" customWidth="1"/>
    <col min="1023" max="1024" width="6.00390625" style="1" bestFit="1" customWidth="1"/>
    <col min="1025" max="1026" width="9.140625" style="1" customWidth="1"/>
    <col min="1027" max="1027" width="9.8515625" style="1" bestFit="1" customWidth="1"/>
    <col min="1028" max="1256" width="9.140625" style="1" customWidth="1"/>
    <col min="1257" max="1257" width="4.8515625" style="1" customWidth="1"/>
    <col min="1258" max="1258" width="21.57421875" style="1" bestFit="1" customWidth="1"/>
    <col min="1259" max="1259" width="15.8515625" style="1" bestFit="1" customWidth="1"/>
    <col min="1260" max="1260" width="5.8515625" style="1" customWidth="1"/>
    <col min="1261" max="1262" width="8.00390625" style="1" bestFit="1" customWidth="1"/>
    <col min="1263" max="1269" width="5.7109375" style="1" bestFit="1" customWidth="1"/>
    <col min="1270" max="1270" width="10.28125" style="1" bestFit="1" customWidth="1"/>
    <col min="1271" max="1271" width="8.140625" style="1" bestFit="1" customWidth="1"/>
    <col min="1272" max="1272" width="8.8515625" style="1" bestFit="1" customWidth="1"/>
    <col min="1273" max="1273" width="8.57421875" style="1" bestFit="1" customWidth="1"/>
    <col min="1274" max="1275" width="11.00390625" style="1" bestFit="1" customWidth="1"/>
    <col min="1276" max="1276" width="8.00390625" style="1" bestFit="1" customWidth="1"/>
    <col min="1277" max="1278" width="10.00390625" style="1" customWidth="1"/>
    <col min="1279" max="1280" width="6.00390625" style="1" bestFit="1" customWidth="1"/>
    <col min="1281" max="1282" width="9.140625" style="1" customWidth="1"/>
    <col min="1283" max="1283" width="9.8515625" style="1" bestFit="1" customWidth="1"/>
    <col min="1284" max="1512" width="9.140625" style="1" customWidth="1"/>
    <col min="1513" max="1513" width="4.8515625" style="1" customWidth="1"/>
    <col min="1514" max="1514" width="21.57421875" style="1" bestFit="1" customWidth="1"/>
    <col min="1515" max="1515" width="15.8515625" style="1" bestFit="1" customWidth="1"/>
    <col min="1516" max="1516" width="5.8515625" style="1" customWidth="1"/>
    <col min="1517" max="1518" width="8.00390625" style="1" bestFit="1" customWidth="1"/>
    <col min="1519" max="1525" width="5.7109375" style="1" bestFit="1" customWidth="1"/>
    <col min="1526" max="1526" width="10.28125" style="1" bestFit="1" customWidth="1"/>
    <col min="1527" max="1527" width="8.140625" style="1" bestFit="1" customWidth="1"/>
    <col min="1528" max="1528" width="8.8515625" style="1" bestFit="1" customWidth="1"/>
    <col min="1529" max="1529" width="8.57421875" style="1" bestFit="1" customWidth="1"/>
    <col min="1530" max="1531" width="11.00390625" style="1" bestFit="1" customWidth="1"/>
    <col min="1532" max="1532" width="8.00390625" style="1" bestFit="1" customWidth="1"/>
    <col min="1533" max="1534" width="10.00390625" style="1" customWidth="1"/>
    <col min="1535" max="1536" width="6.00390625" style="1" bestFit="1" customWidth="1"/>
    <col min="1537" max="1538" width="9.140625" style="1" customWidth="1"/>
    <col min="1539" max="1539" width="9.8515625" style="1" bestFit="1" customWidth="1"/>
    <col min="1540" max="1768" width="9.140625" style="1" customWidth="1"/>
    <col min="1769" max="1769" width="4.8515625" style="1" customWidth="1"/>
    <col min="1770" max="1770" width="21.57421875" style="1" bestFit="1" customWidth="1"/>
    <col min="1771" max="1771" width="15.8515625" style="1" bestFit="1" customWidth="1"/>
    <col min="1772" max="1772" width="5.8515625" style="1" customWidth="1"/>
    <col min="1773" max="1774" width="8.00390625" style="1" bestFit="1" customWidth="1"/>
    <col min="1775" max="1781" width="5.7109375" style="1" bestFit="1" customWidth="1"/>
    <col min="1782" max="1782" width="10.28125" style="1" bestFit="1" customWidth="1"/>
    <col min="1783" max="1783" width="8.140625" style="1" bestFit="1" customWidth="1"/>
    <col min="1784" max="1784" width="8.8515625" style="1" bestFit="1" customWidth="1"/>
    <col min="1785" max="1785" width="8.57421875" style="1" bestFit="1" customWidth="1"/>
    <col min="1786" max="1787" width="11.00390625" style="1" bestFit="1" customWidth="1"/>
    <col min="1788" max="1788" width="8.00390625" style="1" bestFit="1" customWidth="1"/>
    <col min="1789" max="1790" width="10.00390625" style="1" customWidth="1"/>
    <col min="1791" max="1792" width="6.00390625" style="1" bestFit="1" customWidth="1"/>
    <col min="1793" max="1794" width="9.140625" style="1" customWidth="1"/>
    <col min="1795" max="1795" width="9.8515625" style="1" bestFit="1" customWidth="1"/>
    <col min="1796" max="2024" width="9.140625" style="1" customWidth="1"/>
    <col min="2025" max="2025" width="4.8515625" style="1" customWidth="1"/>
    <col min="2026" max="2026" width="21.57421875" style="1" bestFit="1" customWidth="1"/>
    <col min="2027" max="2027" width="15.8515625" style="1" bestFit="1" customWidth="1"/>
    <col min="2028" max="2028" width="5.8515625" style="1" customWidth="1"/>
    <col min="2029" max="2030" width="8.00390625" style="1" bestFit="1" customWidth="1"/>
    <col min="2031" max="2037" width="5.7109375" style="1" bestFit="1" customWidth="1"/>
    <col min="2038" max="2038" width="10.28125" style="1" bestFit="1" customWidth="1"/>
    <col min="2039" max="2039" width="8.140625" style="1" bestFit="1" customWidth="1"/>
    <col min="2040" max="2040" width="8.8515625" style="1" bestFit="1" customWidth="1"/>
    <col min="2041" max="2041" width="8.57421875" style="1" bestFit="1" customWidth="1"/>
    <col min="2042" max="2043" width="11.00390625" style="1" bestFit="1" customWidth="1"/>
    <col min="2044" max="2044" width="8.00390625" style="1" bestFit="1" customWidth="1"/>
    <col min="2045" max="2046" width="10.00390625" style="1" customWidth="1"/>
    <col min="2047" max="2048" width="6.00390625" style="1" bestFit="1" customWidth="1"/>
    <col min="2049" max="2050" width="9.140625" style="1" customWidth="1"/>
    <col min="2051" max="2051" width="9.8515625" style="1" bestFit="1" customWidth="1"/>
    <col min="2052" max="2280" width="9.140625" style="1" customWidth="1"/>
    <col min="2281" max="2281" width="4.8515625" style="1" customWidth="1"/>
    <col min="2282" max="2282" width="21.57421875" style="1" bestFit="1" customWidth="1"/>
    <col min="2283" max="2283" width="15.8515625" style="1" bestFit="1" customWidth="1"/>
    <col min="2284" max="2284" width="5.8515625" style="1" customWidth="1"/>
    <col min="2285" max="2286" width="8.00390625" style="1" bestFit="1" customWidth="1"/>
    <col min="2287" max="2293" width="5.7109375" style="1" bestFit="1" customWidth="1"/>
    <col min="2294" max="2294" width="10.28125" style="1" bestFit="1" customWidth="1"/>
    <col min="2295" max="2295" width="8.140625" style="1" bestFit="1" customWidth="1"/>
    <col min="2296" max="2296" width="8.8515625" style="1" bestFit="1" customWidth="1"/>
    <col min="2297" max="2297" width="8.57421875" style="1" bestFit="1" customWidth="1"/>
    <col min="2298" max="2299" width="11.00390625" style="1" bestFit="1" customWidth="1"/>
    <col min="2300" max="2300" width="8.00390625" style="1" bestFit="1" customWidth="1"/>
    <col min="2301" max="2302" width="10.00390625" style="1" customWidth="1"/>
    <col min="2303" max="2304" width="6.00390625" style="1" bestFit="1" customWidth="1"/>
    <col min="2305" max="2306" width="9.140625" style="1" customWidth="1"/>
    <col min="2307" max="2307" width="9.8515625" style="1" bestFit="1" customWidth="1"/>
    <col min="2308" max="2536" width="9.140625" style="1" customWidth="1"/>
    <col min="2537" max="2537" width="4.8515625" style="1" customWidth="1"/>
    <col min="2538" max="2538" width="21.57421875" style="1" bestFit="1" customWidth="1"/>
    <col min="2539" max="2539" width="15.8515625" style="1" bestFit="1" customWidth="1"/>
    <col min="2540" max="2540" width="5.8515625" style="1" customWidth="1"/>
    <col min="2541" max="2542" width="8.00390625" style="1" bestFit="1" customWidth="1"/>
    <col min="2543" max="2549" width="5.7109375" style="1" bestFit="1" customWidth="1"/>
    <col min="2550" max="2550" width="10.28125" style="1" bestFit="1" customWidth="1"/>
    <col min="2551" max="2551" width="8.140625" style="1" bestFit="1" customWidth="1"/>
    <col min="2552" max="2552" width="8.8515625" style="1" bestFit="1" customWidth="1"/>
    <col min="2553" max="2553" width="8.57421875" style="1" bestFit="1" customWidth="1"/>
    <col min="2554" max="2555" width="11.00390625" style="1" bestFit="1" customWidth="1"/>
    <col min="2556" max="2556" width="8.00390625" style="1" bestFit="1" customWidth="1"/>
    <col min="2557" max="2558" width="10.00390625" style="1" customWidth="1"/>
    <col min="2559" max="2560" width="6.00390625" style="1" bestFit="1" customWidth="1"/>
    <col min="2561" max="2562" width="9.140625" style="1" customWidth="1"/>
    <col min="2563" max="2563" width="9.8515625" style="1" bestFit="1" customWidth="1"/>
    <col min="2564" max="2792" width="9.140625" style="1" customWidth="1"/>
    <col min="2793" max="2793" width="4.8515625" style="1" customWidth="1"/>
    <col min="2794" max="2794" width="21.57421875" style="1" bestFit="1" customWidth="1"/>
    <col min="2795" max="2795" width="15.8515625" style="1" bestFit="1" customWidth="1"/>
    <col min="2796" max="2796" width="5.8515625" style="1" customWidth="1"/>
    <col min="2797" max="2798" width="8.00390625" style="1" bestFit="1" customWidth="1"/>
    <col min="2799" max="2805" width="5.7109375" style="1" bestFit="1" customWidth="1"/>
    <col min="2806" max="2806" width="10.28125" style="1" bestFit="1" customWidth="1"/>
    <col min="2807" max="2807" width="8.140625" style="1" bestFit="1" customWidth="1"/>
    <col min="2808" max="2808" width="8.8515625" style="1" bestFit="1" customWidth="1"/>
    <col min="2809" max="2809" width="8.57421875" style="1" bestFit="1" customWidth="1"/>
    <col min="2810" max="2811" width="11.00390625" style="1" bestFit="1" customWidth="1"/>
    <col min="2812" max="2812" width="8.00390625" style="1" bestFit="1" customWidth="1"/>
    <col min="2813" max="2814" width="10.00390625" style="1" customWidth="1"/>
    <col min="2815" max="2816" width="6.00390625" style="1" bestFit="1" customWidth="1"/>
    <col min="2817" max="2818" width="9.140625" style="1" customWidth="1"/>
    <col min="2819" max="2819" width="9.8515625" style="1" bestFit="1" customWidth="1"/>
    <col min="2820" max="3048" width="9.140625" style="1" customWidth="1"/>
    <col min="3049" max="3049" width="4.8515625" style="1" customWidth="1"/>
    <col min="3050" max="3050" width="21.57421875" style="1" bestFit="1" customWidth="1"/>
    <col min="3051" max="3051" width="15.8515625" style="1" bestFit="1" customWidth="1"/>
    <col min="3052" max="3052" width="5.8515625" style="1" customWidth="1"/>
    <col min="3053" max="3054" width="8.00390625" style="1" bestFit="1" customWidth="1"/>
    <col min="3055" max="3061" width="5.7109375" style="1" bestFit="1" customWidth="1"/>
    <col min="3062" max="3062" width="10.28125" style="1" bestFit="1" customWidth="1"/>
    <col min="3063" max="3063" width="8.140625" style="1" bestFit="1" customWidth="1"/>
    <col min="3064" max="3064" width="8.8515625" style="1" bestFit="1" customWidth="1"/>
    <col min="3065" max="3065" width="8.57421875" style="1" bestFit="1" customWidth="1"/>
    <col min="3066" max="3067" width="11.00390625" style="1" bestFit="1" customWidth="1"/>
    <col min="3068" max="3068" width="8.00390625" style="1" bestFit="1" customWidth="1"/>
    <col min="3069" max="3070" width="10.00390625" style="1" customWidth="1"/>
    <col min="3071" max="3072" width="6.00390625" style="1" bestFit="1" customWidth="1"/>
    <col min="3073" max="3074" width="9.140625" style="1" customWidth="1"/>
    <col min="3075" max="3075" width="9.8515625" style="1" bestFit="1" customWidth="1"/>
    <col min="3076" max="3304" width="9.140625" style="1" customWidth="1"/>
    <col min="3305" max="3305" width="4.8515625" style="1" customWidth="1"/>
    <col min="3306" max="3306" width="21.57421875" style="1" bestFit="1" customWidth="1"/>
    <col min="3307" max="3307" width="15.8515625" style="1" bestFit="1" customWidth="1"/>
    <col min="3308" max="3308" width="5.8515625" style="1" customWidth="1"/>
    <col min="3309" max="3310" width="8.00390625" style="1" bestFit="1" customWidth="1"/>
    <col min="3311" max="3317" width="5.7109375" style="1" bestFit="1" customWidth="1"/>
    <col min="3318" max="3318" width="10.28125" style="1" bestFit="1" customWidth="1"/>
    <col min="3319" max="3319" width="8.140625" style="1" bestFit="1" customWidth="1"/>
    <col min="3320" max="3320" width="8.8515625" style="1" bestFit="1" customWidth="1"/>
    <col min="3321" max="3321" width="8.57421875" style="1" bestFit="1" customWidth="1"/>
    <col min="3322" max="3323" width="11.00390625" style="1" bestFit="1" customWidth="1"/>
    <col min="3324" max="3324" width="8.00390625" style="1" bestFit="1" customWidth="1"/>
    <col min="3325" max="3326" width="10.00390625" style="1" customWidth="1"/>
    <col min="3327" max="3328" width="6.00390625" style="1" bestFit="1" customWidth="1"/>
    <col min="3329" max="3330" width="9.140625" style="1" customWidth="1"/>
    <col min="3331" max="3331" width="9.8515625" style="1" bestFit="1" customWidth="1"/>
    <col min="3332" max="3560" width="9.140625" style="1" customWidth="1"/>
    <col min="3561" max="3561" width="4.8515625" style="1" customWidth="1"/>
    <col min="3562" max="3562" width="21.57421875" style="1" bestFit="1" customWidth="1"/>
    <col min="3563" max="3563" width="15.8515625" style="1" bestFit="1" customWidth="1"/>
    <col min="3564" max="3564" width="5.8515625" style="1" customWidth="1"/>
    <col min="3565" max="3566" width="8.00390625" style="1" bestFit="1" customWidth="1"/>
    <col min="3567" max="3573" width="5.7109375" style="1" bestFit="1" customWidth="1"/>
    <col min="3574" max="3574" width="10.28125" style="1" bestFit="1" customWidth="1"/>
    <col min="3575" max="3575" width="8.140625" style="1" bestFit="1" customWidth="1"/>
    <col min="3576" max="3576" width="8.8515625" style="1" bestFit="1" customWidth="1"/>
    <col min="3577" max="3577" width="8.57421875" style="1" bestFit="1" customWidth="1"/>
    <col min="3578" max="3579" width="11.00390625" style="1" bestFit="1" customWidth="1"/>
    <col min="3580" max="3580" width="8.00390625" style="1" bestFit="1" customWidth="1"/>
    <col min="3581" max="3582" width="10.00390625" style="1" customWidth="1"/>
    <col min="3583" max="3584" width="6.00390625" style="1" bestFit="1" customWidth="1"/>
    <col min="3585" max="3586" width="9.140625" style="1" customWidth="1"/>
    <col min="3587" max="3587" width="9.8515625" style="1" bestFit="1" customWidth="1"/>
    <col min="3588" max="3816" width="9.140625" style="1" customWidth="1"/>
    <col min="3817" max="3817" width="4.8515625" style="1" customWidth="1"/>
    <col min="3818" max="3818" width="21.57421875" style="1" bestFit="1" customWidth="1"/>
    <col min="3819" max="3819" width="15.8515625" style="1" bestFit="1" customWidth="1"/>
    <col min="3820" max="3820" width="5.8515625" style="1" customWidth="1"/>
    <col min="3821" max="3822" width="8.00390625" style="1" bestFit="1" customWidth="1"/>
    <col min="3823" max="3829" width="5.7109375" style="1" bestFit="1" customWidth="1"/>
    <col min="3830" max="3830" width="10.28125" style="1" bestFit="1" customWidth="1"/>
    <col min="3831" max="3831" width="8.140625" style="1" bestFit="1" customWidth="1"/>
    <col min="3832" max="3832" width="8.8515625" style="1" bestFit="1" customWidth="1"/>
    <col min="3833" max="3833" width="8.57421875" style="1" bestFit="1" customWidth="1"/>
    <col min="3834" max="3835" width="11.00390625" style="1" bestFit="1" customWidth="1"/>
    <col min="3836" max="3836" width="8.00390625" style="1" bestFit="1" customWidth="1"/>
    <col min="3837" max="3838" width="10.00390625" style="1" customWidth="1"/>
    <col min="3839" max="3840" width="6.00390625" style="1" bestFit="1" customWidth="1"/>
    <col min="3841" max="3842" width="9.140625" style="1" customWidth="1"/>
    <col min="3843" max="3843" width="9.8515625" style="1" bestFit="1" customWidth="1"/>
    <col min="3844" max="4072" width="9.140625" style="1" customWidth="1"/>
    <col min="4073" max="4073" width="4.8515625" style="1" customWidth="1"/>
    <col min="4074" max="4074" width="21.57421875" style="1" bestFit="1" customWidth="1"/>
    <col min="4075" max="4075" width="15.8515625" style="1" bestFit="1" customWidth="1"/>
    <col min="4076" max="4076" width="5.8515625" style="1" customWidth="1"/>
    <col min="4077" max="4078" width="8.00390625" style="1" bestFit="1" customWidth="1"/>
    <col min="4079" max="4085" width="5.7109375" style="1" bestFit="1" customWidth="1"/>
    <col min="4086" max="4086" width="10.28125" style="1" bestFit="1" customWidth="1"/>
    <col min="4087" max="4087" width="8.140625" style="1" bestFit="1" customWidth="1"/>
    <col min="4088" max="4088" width="8.8515625" style="1" bestFit="1" customWidth="1"/>
    <col min="4089" max="4089" width="8.57421875" style="1" bestFit="1" customWidth="1"/>
    <col min="4090" max="4091" width="11.00390625" style="1" bestFit="1" customWidth="1"/>
    <col min="4092" max="4092" width="8.00390625" style="1" bestFit="1" customWidth="1"/>
    <col min="4093" max="4094" width="10.00390625" style="1" customWidth="1"/>
    <col min="4095" max="4096" width="6.00390625" style="1" bestFit="1" customWidth="1"/>
    <col min="4097" max="4098" width="9.140625" style="1" customWidth="1"/>
    <col min="4099" max="4099" width="9.8515625" style="1" bestFit="1" customWidth="1"/>
    <col min="4100" max="4328" width="9.140625" style="1" customWidth="1"/>
    <col min="4329" max="4329" width="4.8515625" style="1" customWidth="1"/>
    <col min="4330" max="4330" width="21.57421875" style="1" bestFit="1" customWidth="1"/>
    <col min="4331" max="4331" width="15.8515625" style="1" bestFit="1" customWidth="1"/>
    <col min="4332" max="4332" width="5.8515625" style="1" customWidth="1"/>
    <col min="4333" max="4334" width="8.00390625" style="1" bestFit="1" customWidth="1"/>
    <col min="4335" max="4341" width="5.7109375" style="1" bestFit="1" customWidth="1"/>
    <col min="4342" max="4342" width="10.28125" style="1" bestFit="1" customWidth="1"/>
    <col min="4343" max="4343" width="8.140625" style="1" bestFit="1" customWidth="1"/>
    <col min="4344" max="4344" width="8.8515625" style="1" bestFit="1" customWidth="1"/>
    <col min="4345" max="4345" width="8.57421875" style="1" bestFit="1" customWidth="1"/>
    <col min="4346" max="4347" width="11.00390625" style="1" bestFit="1" customWidth="1"/>
    <col min="4348" max="4348" width="8.00390625" style="1" bestFit="1" customWidth="1"/>
    <col min="4349" max="4350" width="10.00390625" style="1" customWidth="1"/>
    <col min="4351" max="4352" width="6.00390625" style="1" bestFit="1" customWidth="1"/>
    <col min="4353" max="4354" width="9.140625" style="1" customWidth="1"/>
    <col min="4355" max="4355" width="9.8515625" style="1" bestFit="1" customWidth="1"/>
    <col min="4356" max="4584" width="9.140625" style="1" customWidth="1"/>
    <col min="4585" max="4585" width="4.8515625" style="1" customWidth="1"/>
    <col min="4586" max="4586" width="21.57421875" style="1" bestFit="1" customWidth="1"/>
    <col min="4587" max="4587" width="15.8515625" style="1" bestFit="1" customWidth="1"/>
    <col min="4588" max="4588" width="5.8515625" style="1" customWidth="1"/>
    <col min="4589" max="4590" width="8.00390625" style="1" bestFit="1" customWidth="1"/>
    <col min="4591" max="4597" width="5.7109375" style="1" bestFit="1" customWidth="1"/>
    <col min="4598" max="4598" width="10.28125" style="1" bestFit="1" customWidth="1"/>
    <col min="4599" max="4599" width="8.140625" style="1" bestFit="1" customWidth="1"/>
    <col min="4600" max="4600" width="8.8515625" style="1" bestFit="1" customWidth="1"/>
    <col min="4601" max="4601" width="8.57421875" style="1" bestFit="1" customWidth="1"/>
    <col min="4602" max="4603" width="11.00390625" style="1" bestFit="1" customWidth="1"/>
    <col min="4604" max="4604" width="8.00390625" style="1" bestFit="1" customWidth="1"/>
    <col min="4605" max="4606" width="10.00390625" style="1" customWidth="1"/>
    <col min="4607" max="4608" width="6.00390625" style="1" bestFit="1" customWidth="1"/>
    <col min="4609" max="4610" width="9.140625" style="1" customWidth="1"/>
    <col min="4611" max="4611" width="9.8515625" style="1" bestFit="1" customWidth="1"/>
    <col min="4612" max="4840" width="9.140625" style="1" customWidth="1"/>
    <col min="4841" max="4841" width="4.8515625" style="1" customWidth="1"/>
    <col min="4842" max="4842" width="21.57421875" style="1" bestFit="1" customWidth="1"/>
    <col min="4843" max="4843" width="15.8515625" style="1" bestFit="1" customWidth="1"/>
    <col min="4844" max="4844" width="5.8515625" style="1" customWidth="1"/>
    <col min="4845" max="4846" width="8.00390625" style="1" bestFit="1" customWidth="1"/>
    <col min="4847" max="4853" width="5.7109375" style="1" bestFit="1" customWidth="1"/>
    <col min="4854" max="4854" width="10.28125" style="1" bestFit="1" customWidth="1"/>
    <col min="4855" max="4855" width="8.140625" style="1" bestFit="1" customWidth="1"/>
    <col min="4856" max="4856" width="8.8515625" style="1" bestFit="1" customWidth="1"/>
    <col min="4857" max="4857" width="8.57421875" style="1" bestFit="1" customWidth="1"/>
    <col min="4858" max="4859" width="11.00390625" style="1" bestFit="1" customWidth="1"/>
    <col min="4860" max="4860" width="8.00390625" style="1" bestFit="1" customWidth="1"/>
    <col min="4861" max="4862" width="10.00390625" style="1" customWidth="1"/>
    <col min="4863" max="4864" width="6.00390625" style="1" bestFit="1" customWidth="1"/>
    <col min="4865" max="4866" width="9.140625" style="1" customWidth="1"/>
    <col min="4867" max="4867" width="9.8515625" style="1" bestFit="1" customWidth="1"/>
    <col min="4868" max="5096" width="9.140625" style="1" customWidth="1"/>
    <col min="5097" max="5097" width="4.8515625" style="1" customWidth="1"/>
    <col min="5098" max="5098" width="21.57421875" style="1" bestFit="1" customWidth="1"/>
    <col min="5099" max="5099" width="15.8515625" style="1" bestFit="1" customWidth="1"/>
    <col min="5100" max="5100" width="5.8515625" style="1" customWidth="1"/>
    <col min="5101" max="5102" width="8.00390625" style="1" bestFit="1" customWidth="1"/>
    <col min="5103" max="5109" width="5.7109375" style="1" bestFit="1" customWidth="1"/>
    <col min="5110" max="5110" width="10.28125" style="1" bestFit="1" customWidth="1"/>
    <col min="5111" max="5111" width="8.140625" style="1" bestFit="1" customWidth="1"/>
    <col min="5112" max="5112" width="8.8515625" style="1" bestFit="1" customWidth="1"/>
    <col min="5113" max="5113" width="8.57421875" style="1" bestFit="1" customWidth="1"/>
    <col min="5114" max="5115" width="11.00390625" style="1" bestFit="1" customWidth="1"/>
    <col min="5116" max="5116" width="8.00390625" style="1" bestFit="1" customWidth="1"/>
    <col min="5117" max="5118" width="10.00390625" style="1" customWidth="1"/>
    <col min="5119" max="5120" width="6.00390625" style="1" bestFit="1" customWidth="1"/>
    <col min="5121" max="5122" width="9.140625" style="1" customWidth="1"/>
    <col min="5123" max="5123" width="9.8515625" style="1" bestFit="1" customWidth="1"/>
    <col min="5124" max="5352" width="9.140625" style="1" customWidth="1"/>
    <col min="5353" max="5353" width="4.8515625" style="1" customWidth="1"/>
    <col min="5354" max="5354" width="21.57421875" style="1" bestFit="1" customWidth="1"/>
    <col min="5355" max="5355" width="15.8515625" style="1" bestFit="1" customWidth="1"/>
    <col min="5356" max="5356" width="5.8515625" style="1" customWidth="1"/>
    <col min="5357" max="5358" width="8.00390625" style="1" bestFit="1" customWidth="1"/>
    <col min="5359" max="5365" width="5.7109375" style="1" bestFit="1" customWidth="1"/>
    <col min="5366" max="5366" width="10.28125" style="1" bestFit="1" customWidth="1"/>
    <col min="5367" max="5367" width="8.140625" style="1" bestFit="1" customWidth="1"/>
    <col min="5368" max="5368" width="8.8515625" style="1" bestFit="1" customWidth="1"/>
    <col min="5369" max="5369" width="8.57421875" style="1" bestFit="1" customWidth="1"/>
    <col min="5370" max="5371" width="11.00390625" style="1" bestFit="1" customWidth="1"/>
    <col min="5372" max="5372" width="8.00390625" style="1" bestFit="1" customWidth="1"/>
    <col min="5373" max="5374" width="10.00390625" style="1" customWidth="1"/>
    <col min="5375" max="5376" width="6.00390625" style="1" bestFit="1" customWidth="1"/>
    <col min="5377" max="5378" width="9.140625" style="1" customWidth="1"/>
    <col min="5379" max="5379" width="9.8515625" style="1" bestFit="1" customWidth="1"/>
    <col min="5380" max="5608" width="9.140625" style="1" customWidth="1"/>
    <col min="5609" max="5609" width="4.8515625" style="1" customWidth="1"/>
    <col min="5610" max="5610" width="21.57421875" style="1" bestFit="1" customWidth="1"/>
    <col min="5611" max="5611" width="15.8515625" style="1" bestFit="1" customWidth="1"/>
    <col min="5612" max="5612" width="5.8515625" style="1" customWidth="1"/>
    <col min="5613" max="5614" width="8.00390625" style="1" bestFit="1" customWidth="1"/>
    <col min="5615" max="5621" width="5.7109375" style="1" bestFit="1" customWidth="1"/>
    <col min="5622" max="5622" width="10.28125" style="1" bestFit="1" customWidth="1"/>
    <col min="5623" max="5623" width="8.140625" style="1" bestFit="1" customWidth="1"/>
    <col min="5624" max="5624" width="8.8515625" style="1" bestFit="1" customWidth="1"/>
    <col min="5625" max="5625" width="8.57421875" style="1" bestFit="1" customWidth="1"/>
    <col min="5626" max="5627" width="11.00390625" style="1" bestFit="1" customWidth="1"/>
    <col min="5628" max="5628" width="8.00390625" style="1" bestFit="1" customWidth="1"/>
    <col min="5629" max="5630" width="10.00390625" style="1" customWidth="1"/>
    <col min="5631" max="5632" width="6.00390625" style="1" bestFit="1" customWidth="1"/>
    <col min="5633" max="5634" width="9.140625" style="1" customWidth="1"/>
    <col min="5635" max="5635" width="9.8515625" style="1" bestFit="1" customWidth="1"/>
    <col min="5636" max="5864" width="9.140625" style="1" customWidth="1"/>
    <col min="5865" max="5865" width="4.8515625" style="1" customWidth="1"/>
    <col min="5866" max="5866" width="21.57421875" style="1" bestFit="1" customWidth="1"/>
    <col min="5867" max="5867" width="15.8515625" style="1" bestFit="1" customWidth="1"/>
    <col min="5868" max="5868" width="5.8515625" style="1" customWidth="1"/>
    <col min="5869" max="5870" width="8.00390625" style="1" bestFit="1" customWidth="1"/>
    <col min="5871" max="5877" width="5.7109375" style="1" bestFit="1" customWidth="1"/>
    <col min="5878" max="5878" width="10.28125" style="1" bestFit="1" customWidth="1"/>
    <col min="5879" max="5879" width="8.140625" style="1" bestFit="1" customWidth="1"/>
    <col min="5880" max="5880" width="8.8515625" style="1" bestFit="1" customWidth="1"/>
    <col min="5881" max="5881" width="8.57421875" style="1" bestFit="1" customWidth="1"/>
    <col min="5882" max="5883" width="11.00390625" style="1" bestFit="1" customWidth="1"/>
    <col min="5884" max="5884" width="8.00390625" style="1" bestFit="1" customWidth="1"/>
    <col min="5885" max="5886" width="10.00390625" style="1" customWidth="1"/>
    <col min="5887" max="5888" width="6.00390625" style="1" bestFit="1" customWidth="1"/>
    <col min="5889" max="5890" width="9.140625" style="1" customWidth="1"/>
    <col min="5891" max="5891" width="9.8515625" style="1" bestFit="1" customWidth="1"/>
    <col min="5892" max="6120" width="9.140625" style="1" customWidth="1"/>
    <col min="6121" max="6121" width="4.8515625" style="1" customWidth="1"/>
    <col min="6122" max="6122" width="21.57421875" style="1" bestFit="1" customWidth="1"/>
    <col min="6123" max="6123" width="15.8515625" style="1" bestFit="1" customWidth="1"/>
    <col min="6124" max="6124" width="5.8515625" style="1" customWidth="1"/>
    <col min="6125" max="6126" width="8.00390625" style="1" bestFit="1" customWidth="1"/>
    <col min="6127" max="6133" width="5.7109375" style="1" bestFit="1" customWidth="1"/>
    <col min="6134" max="6134" width="10.28125" style="1" bestFit="1" customWidth="1"/>
    <col min="6135" max="6135" width="8.140625" style="1" bestFit="1" customWidth="1"/>
    <col min="6136" max="6136" width="8.8515625" style="1" bestFit="1" customWidth="1"/>
    <col min="6137" max="6137" width="8.57421875" style="1" bestFit="1" customWidth="1"/>
    <col min="6138" max="6139" width="11.00390625" style="1" bestFit="1" customWidth="1"/>
    <col min="6140" max="6140" width="8.00390625" style="1" bestFit="1" customWidth="1"/>
    <col min="6141" max="6142" width="10.00390625" style="1" customWidth="1"/>
    <col min="6143" max="6144" width="6.00390625" style="1" bestFit="1" customWidth="1"/>
    <col min="6145" max="6146" width="9.140625" style="1" customWidth="1"/>
    <col min="6147" max="6147" width="9.8515625" style="1" bestFit="1" customWidth="1"/>
    <col min="6148" max="6376" width="9.140625" style="1" customWidth="1"/>
    <col min="6377" max="6377" width="4.8515625" style="1" customWidth="1"/>
    <col min="6378" max="6378" width="21.57421875" style="1" bestFit="1" customWidth="1"/>
    <col min="6379" max="6379" width="15.8515625" style="1" bestFit="1" customWidth="1"/>
    <col min="6380" max="6380" width="5.8515625" style="1" customWidth="1"/>
    <col min="6381" max="6382" width="8.00390625" style="1" bestFit="1" customWidth="1"/>
    <col min="6383" max="6389" width="5.7109375" style="1" bestFit="1" customWidth="1"/>
    <col min="6390" max="6390" width="10.28125" style="1" bestFit="1" customWidth="1"/>
    <col min="6391" max="6391" width="8.140625" style="1" bestFit="1" customWidth="1"/>
    <col min="6392" max="6392" width="8.8515625" style="1" bestFit="1" customWidth="1"/>
    <col min="6393" max="6393" width="8.57421875" style="1" bestFit="1" customWidth="1"/>
    <col min="6394" max="6395" width="11.00390625" style="1" bestFit="1" customWidth="1"/>
    <col min="6396" max="6396" width="8.00390625" style="1" bestFit="1" customWidth="1"/>
    <col min="6397" max="6398" width="10.00390625" style="1" customWidth="1"/>
    <col min="6399" max="6400" width="6.00390625" style="1" bestFit="1" customWidth="1"/>
    <col min="6401" max="6402" width="9.140625" style="1" customWidth="1"/>
    <col min="6403" max="6403" width="9.8515625" style="1" bestFit="1" customWidth="1"/>
    <col min="6404" max="6632" width="9.140625" style="1" customWidth="1"/>
    <col min="6633" max="6633" width="4.8515625" style="1" customWidth="1"/>
    <col min="6634" max="6634" width="21.57421875" style="1" bestFit="1" customWidth="1"/>
    <col min="6635" max="6635" width="15.8515625" style="1" bestFit="1" customWidth="1"/>
    <col min="6636" max="6636" width="5.8515625" style="1" customWidth="1"/>
    <col min="6637" max="6638" width="8.00390625" style="1" bestFit="1" customWidth="1"/>
    <col min="6639" max="6645" width="5.7109375" style="1" bestFit="1" customWidth="1"/>
    <col min="6646" max="6646" width="10.28125" style="1" bestFit="1" customWidth="1"/>
    <col min="6647" max="6647" width="8.140625" style="1" bestFit="1" customWidth="1"/>
    <col min="6648" max="6648" width="8.8515625" style="1" bestFit="1" customWidth="1"/>
    <col min="6649" max="6649" width="8.57421875" style="1" bestFit="1" customWidth="1"/>
    <col min="6650" max="6651" width="11.00390625" style="1" bestFit="1" customWidth="1"/>
    <col min="6652" max="6652" width="8.00390625" style="1" bestFit="1" customWidth="1"/>
    <col min="6653" max="6654" width="10.00390625" style="1" customWidth="1"/>
    <col min="6655" max="6656" width="6.00390625" style="1" bestFit="1" customWidth="1"/>
    <col min="6657" max="6658" width="9.140625" style="1" customWidth="1"/>
    <col min="6659" max="6659" width="9.8515625" style="1" bestFit="1" customWidth="1"/>
    <col min="6660" max="6888" width="9.140625" style="1" customWidth="1"/>
    <col min="6889" max="6889" width="4.8515625" style="1" customWidth="1"/>
    <col min="6890" max="6890" width="21.57421875" style="1" bestFit="1" customWidth="1"/>
    <col min="6891" max="6891" width="15.8515625" style="1" bestFit="1" customWidth="1"/>
    <col min="6892" max="6892" width="5.8515625" style="1" customWidth="1"/>
    <col min="6893" max="6894" width="8.00390625" style="1" bestFit="1" customWidth="1"/>
    <col min="6895" max="6901" width="5.7109375" style="1" bestFit="1" customWidth="1"/>
    <col min="6902" max="6902" width="10.28125" style="1" bestFit="1" customWidth="1"/>
    <col min="6903" max="6903" width="8.140625" style="1" bestFit="1" customWidth="1"/>
    <col min="6904" max="6904" width="8.8515625" style="1" bestFit="1" customWidth="1"/>
    <col min="6905" max="6905" width="8.57421875" style="1" bestFit="1" customWidth="1"/>
    <col min="6906" max="6907" width="11.00390625" style="1" bestFit="1" customWidth="1"/>
    <col min="6908" max="6908" width="8.00390625" style="1" bestFit="1" customWidth="1"/>
    <col min="6909" max="6910" width="10.00390625" style="1" customWidth="1"/>
    <col min="6911" max="6912" width="6.00390625" style="1" bestFit="1" customWidth="1"/>
    <col min="6913" max="6914" width="9.140625" style="1" customWidth="1"/>
    <col min="6915" max="6915" width="9.8515625" style="1" bestFit="1" customWidth="1"/>
    <col min="6916" max="7144" width="9.140625" style="1" customWidth="1"/>
    <col min="7145" max="7145" width="4.8515625" style="1" customWidth="1"/>
    <col min="7146" max="7146" width="21.57421875" style="1" bestFit="1" customWidth="1"/>
    <col min="7147" max="7147" width="15.8515625" style="1" bestFit="1" customWidth="1"/>
    <col min="7148" max="7148" width="5.8515625" style="1" customWidth="1"/>
    <col min="7149" max="7150" width="8.00390625" style="1" bestFit="1" customWidth="1"/>
    <col min="7151" max="7157" width="5.7109375" style="1" bestFit="1" customWidth="1"/>
    <col min="7158" max="7158" width="10.28125" style="1" bestFit="1" customWidth="1"/>
    <col min="7159" max="7159" width="8.140625" style="1" bestFit="1" customWidth="1"/>
    <col min="7160" max="7160" width="8.8515625" style="1" bestFit="1" customWidth="1"/>
    <col min="7161" max="7161" width="8.57421875" style="1" bestFit="1" customWidth="1"/>
    <col min="7162" max="7163" width="11.00390625" style="1" bestFit="1" customWidth="1"/>
    <col min="7164" max="7164" width="8.00390625" style="1" bestFit="1" customWidth="1"/>
    <col min="7165" max="7166" width="10.00390625" style="1" customWidth="1"/>
    <col min="7167" max="7168" width="6.00390625" style="1" bestFit="1" customWidth="1"/>
    <col min="7169" max="7170" width="9.140625" style="1" customWidth="1"/>
    <col min="7171" max="7171" width="9.8515625" style="1" bestFit="1" customWidth="1"/>
    <col min="7172" max="7400" width="9.140625" style="1" customWidth="1"/>
    <col min="7401" max="7401" width="4.8515625" style="1" customWidth="1"/>
    <col min="7402" max="7402" width="21.57421875" style="1" bestFit="1" customWidth="1"/>
    <col min="7403" max="7403" width="15.8515625" style="1" bestFit="1" customWidth="1"/>
    <col min="7404" max="7404" width="5.8515625" style="1" customWidth="1"/>
    <col min="7405" max="7406" width="8.00390625" style="1" bestFit="1" customWidth="1"/>
    <col min="7407" max="7413" width="5.7109375" style="1" bestFit="1" customWidth="1"/>
    <col min="7414" max="7414" width="10.28125" style="1" bestFit="1" customWidth="1"/>
    <col min="7415" max="7415" width="8.140625" style="1" bestFit="1" customWidth="1"/>
    <col min="7416" max="7416" width="8.8515625" style="1" bestFit="1" customWidth="1"/>
    <col min="7417" max="7417" width="8.57421875" style="1" bestFit="1" customWidth="1"/>
    <col min="7418" max="7419" width="11.00390625" style="1" bestFit="1" customWidth="1"/>
    <col min="7420" max="7420" width="8.00390625" style="1" bestFit="1" customWidth="1"/>
    <col min="7421" max="7422" width="10.00390625" style="1" customWidth="1"/>
    <col min="7423" max="7424" width="6.00390625" style="1" bestFit="1" customWidth="1"/>
    <col min="7425" max="7426" width="9.140625" style="1" customWidth="1"/>
    <col min="7427" max="7427" width="9.8515625" style="1" bestFit="1" customWidth="1"/>
    <col min="7428" max="7656" width="9.140625" style="1" customWidth="1"/>
    <col min="7657" max="7657" width="4.8515625" style="1" customWidth="1"/>
    <col min="7658" max="7658" width="21.57421875" style="1" bestFit="1" customWidth="1"/>
    <col min="7659" max="7659" width="15.8515625" style="1" bestFit="1" customWidth="1"/>
    <col min="7660" max="7660" width="5.8515625" style="1" customWidth="1"/>
    <col min="7661" max="7662" width="8.00390625" style="1" bestFit="1" customWidth="1"/>
    <col min="7663" max="7669" width="5.7109375" style="1" bestFit="1" customWidth="1"/>
    <col min="7670" max="7670" width="10.28125" style="1" bestFit="1" customWidth="1"/>
    <col min="7671" max="7671" width="8.140625" style="1" bestFit="1" customWidth="1"/>
    <col min="7672" max="7672" width="8.8515625" style="1" bestFit="1" customWidth="1"/>
    <col min="7673" max="7673" width="8.57421875" style="1" bestFit="1" customWidth="1"/>
    <col min="7674" max="7675" width="11.00390625" style="1" bestFit="1" customWidth="1"/>
    <col min="7676" max="7676" width="8.00390625" style="1" bestFit="1" customWidth="1"/>
    <col min="7677" max="7678" width="10.00390625" style="1" customWidth="1"/>
    <col min="7679" max="7680" width="6.00390625" style="1" bestFit="1" customWidth="1"/>
    <col min="7681" max="7682" width="9.140625" style="1" customWidth="1"/>
    <col min="7683" max="7683" width="9.8515625" style="1" bestFit="1" customWidth="1"/>
    <col min="7684" max="7912" width="9.140625" style="1" customWidth="1"/>
    <col min="7913" max="7913" width="4.8515625" style="1" customWidth="1"/>
    <col min="7914" max="7914" width="21.57421875" style="1" bestFit="1" customWidth="1"/>
    <col min="7915" max="7915" width="15.8515625" style="1" bestFit="1" customWidth="1"/>
    <col min="7916" max="7916" width="5.8515625" style="1" customWidth="1"/>
    <col min="7917" max="7918" width="8.00390625" style="1" bestFit="1" customWidth="1"/>
    <col min="7919" max="7925" width="5.7109375" style="1" bestFit="1" customWidth="1"/>
    <col min="7926" max="7926" width="10.28125" style="1" bestFit="1" customWidth="1"/>
    <col min="7927" max="7927" width="8.140625" style="1" bestFit="1" customWidth="1"/>
    <col min="7928" max="7928" width="8.8515625" style="1" bestFit="1" customWidth="1"/>
    <col min="7929" max="7929" width="8.57421875" style="1" bestFit="1" customWidth="1"/>
    <col min="7930" max="7931" width="11.00390625" style="1" bestFit="1" customWidth="1"/>
    <col min="7932" max="7932" width="8.00390625" style="1" bestFit="1" customWidth="1"/>
    <col min="7933" max="7934" width="10.00390625" style="1" customWidth="1"/>
    <col min="7935" max="7936" width="6.00390625" style="1" bestFit="1" customWidth="1"/>
    <col min="7937" max="7938" width="9.140625" style="1" customWidth="1"/>
    <col min="7939" max="7939" width="9.8515625" style="1" bestFit="1" customWidth="1"/>
    <col min="7940" max="8168" width="9.140625" style="1" customWidth="1"/>
    <col min="8169" max="8169" width="4.8515625" style="1" customWidth="1"/>
    <col min="8170" max="8170" width="21.57421875" style="1" bestFit="1" customWidth="1"/>
    <col min="8171" max="8171" width="15.8515625" style="1" bestFit="1" customWidth="1"/>
    <col min="8172" max="8172" width="5.8515625" style="1" customWidth="1"/>
    <col min="8173" max="8174" width="8.00390625" style="1" bestFit="1" customWidth="1"/>
    <col min="8175" max="8181" width="5.7109375" style="1" bestFit="1" customWidth="1"/>
    <col min="8182" max="8182" width="10.28125" style="1" bestFit="1" customWidth="1"/>
    <col min="8183" max="8183" width="8.140625" style="1" bestFit="1" customWidth="1"/>
    <col min="8184" max="8184" width="8.8515625" style="1" bestFit="1" customWidth="1"/>
    <col min="8185" max="8185" width="8.57421875" style="1" bestFit="1" customWidth="1"/>
    <col min="8186" max="8187" width="11.00390625" style="1" bestFit="1" customWidth="1"/>
    <col min="8188" max="8188" width="8.00390625" style="1" bestFit="1" customWidth="1"/>
    <col min="8189" max="8190" width="10.00390625" style="1" customWidth="1"/>
    <col min="8191" max="8192" width="6.00390625" style="1" bestFit="1" customWidth="1"/>
    <col min="8193" max="8194" width="9.140625" style="1" customWidth="1"/>
    <col min="8195" max="8195" width="9.8515625" style="1" bestFit="1" customWidth="1"/>
    <col min="8196" max="8424" width="9.140625" style="1" customWidth="1"/>
    <col min="8425" max="8425" width="4.8515625" style="1" customWidth="1"/>
    <col min="8426" max="8426" width="21.57421875" style="1" bestFit="1" customWidth="1"/>
    <col min="8427" max="8427" width="15.8515625" style="1" bestFit="1" customWidth="1"/>
    <col min="8428" max="8428" width="5.8515625" style="1" customWidth="1"/>
    <col min="8429" max="8430" width="8.00390625" style="1" bestFit="1" customWidth="1"/>
    <col min="8431" max="8437" width="5.7109375" style="1" bestFit="1" customWidth="1"/>
    <col min="8438" max="8438" width="10.28125" style="1" bestFit="1" customWidth="1"/>
    <col min="8439" max="8439" width="8.140625" style="1" bestFit="1" customWidth="1"/>
    <col min="8440" max="8440" width="8.8515625" style="1" bestFit="1" customWidth="1"/>
    <col min="8441" max="8441" width="8.57421875" style="1" bestFit="1" customWidth="1"/>
    <col min="8442" max="8443" width="11.00390625" style="1" bestFit="1" customWidth="1"/>
    <col min="8444" max="8444" width="8.00390625" style="1" bestFit="1" customWidth="1"/>
    <col min="8445" max="8446" width="10.00390625" style="1" customWidth="1"/>
    <col min="8447" max="8448" width="6.00390625" style="1" bestFit="1" customWidth="1"/>
    <col min="8449" max="8450" width="9.140625" style="1" customWidth="1"/>
    <col min="8451" max="8451" width="9.8515625" style="1" bestFit="1" customWidth="1"/>
    <col min="8452" max="8680" width="9.140625" style="1" customWidth="1"/>
    <col min="8681" max="8681" width="4.8515625" style="1" customWidth="1"/>
    <col min="8682" max="8682" width="21.57421875" style="1" bestFit="1" customWidth="1"/>
    <col min="8683" max="8683" width="15.8515625" style="1" bestFit="1" customWidth="1"/>
    <col min="8684" max="8684" width="5.8515625" style="1" customWidth="1"/>
    <col min="8685" max="8686" width="8.00390625" style="1" bestFit="1" customWidth="1"/>
    <col min="8687" max="8693" width="5.7109375" style="1" bestFit="1" customWidth="1"/>
    <col min="8694" max="8694" width="10.28125" style="1" bestFit="1" customWidth="1"/>
    <col min="8695" max="8695" width="8.140625" style="1" bestFit="1" customWidth="1"/>
    <col min="8696" max="8696" width="8.8515625" style="1" bestFit="1" customWidth="1"/>
    <col min="8697" max="8697" width="8.57421875" style="1" bestFit="1" customWidth="1"/>
    <col min="8698" max="8699" width="11.00390625" style="1" bestFit="1" customWidth="1"/>
    <col min="8700" max="8700" width="8.00390625" style="1" bestFit="1" customWidth="1"/>
    <col min="8701" max="8702" width="10.00390625" style="1" customWidth="1"/>
    <col min="8703" max="8704" width="6.00390625" style="1" bestFit="1" customWidth="1"/>
    <col min="8705" max="8706" width="9.140625" style="1" customWidth="1"/>
    <col min="8707" max="8707" width="9.8515625" style="1" bestFit="1" customWidth="1"/>
    <col min="8708" max="8936" width="9.140625" style="1" customWidth="1"/>
    <col min="8937" max="8937" width="4.8515625" style="1" customWidth="1"/>
    <col min="8938" max="8938" width="21.57421875" style="1" bestFit="1" customWidth="1"/>
    <col min="8939" max="8939" width="15.8515625" style="1" bestFit="1" customWidth="1"/>
    <col min="8940" max="8940" width="5.8515625" style="1" customWidth="1"/>
    <col min="8941" max="8942" width="8.00390625" style="1" bestFit="1" customWidth="1"/>
    <col min="8943" max="8949" width="5.7109375" style="1" bestFit="1" customWidth="1"/>
    <col min="8950" max="8950" width="10.28125" style="1" bestFit="1" customWidth="1"/>
    <col min="8951" max="8951" width="8.140625" style="1" bestFit="1" customWidth="1"/>
    <col min="8952" max="8952" width="8.8515625" style="1" bestFit="1" customWidth="1"/>
    <col min="8953" max="8953" width="8.57421875" style="1" bestFit="1" customWidth="1"/>
    <col min="8954" max="8955" width="11.00390625" style="1" bestFit="1" customWidth="1"/>
    <col min="8956" max="8956" width="8.00390625" style="1" bestFit="1" customWidth="1"/>
    <col min="8957" max="8958" width="10.00390625" style="1" customWidth="1"/>
    <col min="8959" max="8960" width="6.00390625" style="1" bestFit="1" customWidth="1"/>
    <col min="8961" max="8962" width="9.140625" style="1" customWidth="1"/>
    <col min="8963" max="8963" width="9.8515625" style="1" bestFit="1" customWidth="1"/>
    <col min="8964" max="9192" width="9.140625" style="1" customWidth="1"/>
    <col min="9193" max="9193" width="4.8515625" style="1" customWidth="1"/>
    <col min="9194" max="9194" width="21.57421875" style="1" bestFit="1" customWidth="1"/>
    <col min="9195" max="9195" width="15.8515625" style="1" bestFit="1" customWidth="1"/>
    <col min="9196" max="9196" width="5.8515625" style="1" customWidth="1"/>
    <col min="9197" max="9198" width="8.00390625" style="1" bestFit="1" customWidth="1"/>
    <col min="9199" max="9205" width="5.7109375" style="1" bestFit="1" customWidth="1"/>
    <col min="9206" max="9206" width="10.28125" style="1" bestFit="1" customWidth="1"/>
    <col min="9207" max="9207" width="8.140625" style="1" bestFit="1" customWidth="1"/>
    <col min="9208" max="9208" width="8.8515625" style="1" bestFit="1" customWidth="1"/>
    <col min="9209" max="9209" width="8.57421875" style="1" bestFit="1" customWidth="1"/>
    <col min="9210" max="9211" width="11.00390625" style="1" bestFit="1" customWidth="1"/>
    <col min="9212" max="9212" width="8.00390625" style="1" bestFit="1" customWidth="1"/>
    <col min="9213" max="9214" width="10.00390625" style="1" customWidth="1"/>
    <col min="9215" max="9216" width="6.00390625" style="1" bestFit="1" customWidth="1"/>
    <col min="9217" max="9218" width="9.140625" style="1" customWidth="1"/>
    <col min="9219" max="9219" width="9.8515625" style="1" bestFit="1" customWidth="1"/>
    <col min="9220" max="9448" width="9.140625" style="1" customWidth="1"/>
    <col min="9449" max="9449" width="4.8515625" style="1" customWidth="1"/>
    <col min="9450" max="9450" width="21.57421875" style="1" bestFit="1" customWidth="1"/>
    <col min="9451" max="9451" width="15.8515625" style="1" bestFit="1" customWidth="1"/>
    <col min="9452" max="9452" width="5.8515625" style="1" customWidth="1"/>
    <col min="9453" max="9454" width="8.00390625" style="1" bestFit="1" customWidth="1"/>
    <col min="9455" max="9461" width="5.7109375" style="1" bestFit="1" customWidth="1"/>
    <col min="9462" max="9462" width="10.28125" style="1" bestFit="1" customWidth="1"/>
    <col min="9463" max="9463" width="8.140625" style="1" bestFit="1" customWidth="1"/>
    <col min="9464" max="9464" width="8.8515625" style="1" bestFit="1" customWidth="1"/>
    <col min="9465" max="9465" width="8.57421875" style="1" bestFit="1" customWidth="1"/>
    <col min="9466" max="9467" width="11.00390625" style="1" bestFit="1" customWidth="1"/>
    <col min="9468" max="9468" width="8.00390625" style="1" bestFit="1" customWidth="1"/>
    <col min="9469" max="9470" width="10.00390625" style="1" customWidth="1"/>
    <col min="9471" max="9472" width="6.00390625" style="1" bestFit="1" customWidth="1"/>
    <col min="9473" max="9474" width="9.140625" style="1" customWidth="1"/>
    <col min="9475" max="9475" width="9.8515625" style="1" bestFit="1" customWidth="1"/>
    <col min="9476" max="9704" width="9.140625" style="1" customWidth="1"/>
    <col min="9705" max="9705" width="4.8515625" style="1" customWidth="1"/>
    <col min="9706" max="9706" width="21.57421875" style="1" bestFit="1" customWidth="1"/>
    <col min="9707" max="9707" width="15.8515625" style="1" bestFit="1" customWidth="1"/>
    <col min="9708" max="9708" width="5.8515625" style="1" customWidth="1"/>
    <col min="9709" max="9710" width="8.00390625" style="1" bestFit="1" customWidth="1"/>
    <col min="9711" max="9717" width="5.7109375" style="1" bestFit="1" customWidth="1"/>
    <col min="9718" max="9718" width="10.28125" style="1" bestFit="1" customWidth="1"/>
    <col min="9719" max="9719" width="8.140625" style="1" bestFit="1" customWidth="1"/>
    <col min="9720" max="9720" width="8.8515625" style="1" bestFit="1" customWidth="1"/>
    <col min="9721" max="9721" width="8.57421875" style="1" bestFit="1" customWidth="1"/>
    <col min="9722" max="9723" width="11.00390625" style="1" bestFit="1" customWidth="1"/>
    <col min="9724" max="9724" width="8.00390625" style="1" bestFit="1" customWidth="1"/>
    <col min="9725" max="9726" width="10.00390625" style="1" customWidth="1"/>
    <col min="9727" max="9728" width="6.00390625" style="1" bestFit="1" customWidth="1"/>
    <col min="9729" max="9730" width="9.140625" style="1" customWidth="1"/>
    <col min="9731" max="9731" width="9.8515625" style="1" bestFit="1" customWidth="1"/>
    <col min="9732" max="9960" width="9.140625" style="1" customWidth="1"/>
    <col min="9961" max="9961" width="4.8515625" style="1" customWidth="1"/>
    <col min="9962" max="9962" width="21.57421875" style="1" bestFit="1" customWidth="1"/>
    <col min="9963" max="9963" width="15.8515625" style="1" bestFit="1" customWidth="1"/>
    <col min="9964" max="9964" width="5.8515625" style="1" customWidth="1"/>
    <col min="9965" max="9966" width="8.00390625" style="1" bestFit="1" customWidth="1"/>
    <col min="9967" max="9973" width="5.7109375" style="1" bestFit="1" customWidth="1"/>
    <col min="9974" max="9974" width="10.28125" style="1" bestFit="1" customWidth="1"/>
    <col min="9975" max="9975" width="8.140625" style="1" bestFit="1" customWidth="1"/>
    <col min="9976" max="9976" width="8.8515625" style="1" bestFit="1" customWidth="1"/>
    <col min="9977" max="9977" width="8.57421875" style="1" bestFit="1" customWidth="1"/>
    <col min="9978" max="9979" width="11.00390625" style="1" bestFit="1" customWidth="1"/>
    <col min="9980" max="9980" width="8.00390625" style="1" bestFit="1" customWidth="1"/>
    <col min="9981" max="9982" width="10.00390625" style="1" customWidth="1"/>
    <col min="9983" max="9984" width="6.00390625" style="1" bestFit="1" customWidth="1"/>
    <col min="9985" max="9986" width="9.140625" style="1" customWidth="1"/>
    <col min="9987" max="9987" width="9.8515625" style="1" bestFit="1" customWidth="1"/>
    <col min="9988" max="10216" width="9.140625" style="1" customWidth="1"/>
    <col min="10217" max="10217" width="4.8515625" style="1" customWidth="1"/>
    <col min="10218" max="10218" width="21.57421875" style="1" bestFit="1" customWidth="1"/>
    <col min="10219" max="10219" width="15.8515625" style="1" bestFit="1" customWidth="1"/>
    <col min="10220" max="10220" width="5.8515625" style="1" customWidth="1"/>
    <col min="10221" max="10222" width="8.00390625" style="1" bestFit="1" customWidth="1"/>
    <col min="10223" max="10229" width="5.7109375" style="1" bestFit="1" customWidth="1"/>
    <col min="10230" max="10230" width="10.28125" style="1" bestFit="1" customWidth="1"/>
    <col min="10231" max="10231" width="8.140625" style="1" bestFit="1" customWidth="1"/>
    <col min="10232" max="10232" width="8.8515625" style="1" bestFit="1" customWidth="1"/>
    <col min="10233" max="10233" width="8.57421875" style="1" bestFit="1" customWidth="1"/>
    <col min="10234" max="10235" width="11.00390625" style="1" bestFit="1" customWidth="1"/>
    <col min="10236" max="10236" width="8.00390625" style="1" bestFit="1" customWidth="1"/>
    <col min="10237" max="10238" width="10.00390625" style="1" customWidth="1"/>
    <col min="10239" max="10240" width="6.00390625" style="1" bestFit="1" customWidth="1"/>
    <col min="10241" max="10242" width="9.140625" style="1" customWidth="1"/>
    <col min="10243" max="10243" width="9.8515625" style="1" bestFit="1" customWidth="1"/>
    <col min="10244" max="10472" width="9.140625" style="1" customWidth="1"/>
    <col min="10473" max="10473" width="4.8515625" style="1" customWidth="1"/>
    <col min="10474" max="10474" width="21.57421875" style="1" bestFit="1" customWidth="1"/>
    <col min="10475" max="10475" width="15.8515625" style="1" bestFit="1" customWidth="1"/>
    <col min="10476" max="10476" width="5.8515625" style="1" customWidth="1"/>
    <col min="10477" max="10478" width="8.00390625" style="1" bestFit="1" customWidth="1"/>
    <col min="10479" max="10485" width="5.7109375" style="1" bestFit="1" customWidth="1"/>
    <col min="10486" max="10486" width="10.28125" style="1" bestFit="1" customWidth="1"/>
    <col min="10487" max="10487" width="8.140625" style="1" bestFit="1" customWidth="1"/>
    <col min="10488" max="10488" width="8.8515625" style="1" bestFit="1" customWidth="1"/>
    <col min="10489" max="10489" width="8.57421875" style="1" bestFit="1" customWidth="1"/>
    <col min="10490" max="10491" width="11.00390625" style="1" bestFit="1" customWidth="1"/>
    <col min="10492" max="10492" width="8.00390625" style="1" bestFit="1" customWidth="1"/>
    <col min="10493" max="10494" width="10.00390625" style="1" customWidth="1"/>
    <col min="10495" max="10496" width="6.00390625" style="1" bestFit="1" customWidth="1"/>
    <col min="10497" max="10498" width="9.140625" style="1" customWidth="1"/>
    <col min="10499" max="10499" width="9.8515625" style="1" bestFit="1" customWidth="1"/>
    <col min="10500" max="10728" width="9.140625" style="1" customWidth="1"/>
    <col min="10729" max="10729" width="4.8515625" style="1" customWidth="1"/>
    <col min="10730" max="10730" width="21.57421875" style="1" bestFit="1" customWidth="1"/>
    <col min="10731" max="10731" width="15.8515625" style="1" bestFit="1" customWidth="1"/>
    <col min="10732" max="10732" width="5.8515625" style="1" customWidth="1"/>
    <col min="10733" max="10734" width="8.00390625" style="1" bestFit="1" customWidth="1"/>
    <col min="10735" max="10741" width="5.7109375" style="1" bestFit="1" customWidth="1"/>
    <col min="10742" max="10742" width="10.28125" style="1" bestFit="1" customWidth="1"/>
    <col min="10743" max="10743" width="8.140625" style="1" bestFit="1" customWidth="1"/>
    <col min="10744" max="10744" width="8.8515625" style="1" bestFit="1" customWidth="1"/>
    <col min="10745" max="10745" width="8.57421875" style="1" bestFit="1" customWidth="1"/>
    <col min="10746" max="10747" width="11.00390625" style="1" bestFit="1" customWidth="1"/>
    <col min="10748" max="10748" width="8.00390625" style="1" bestFit="1" customWidth="1"/>
    <col min="10749" max="10750" width="10.00390625" style="1" customWidth="1"/>
    <col min="10751" max="10752" width="6.00390625" style="1" bestFit="1" customWidth="1"/>
    <col min="10753" max="10754" width="9.140625" style="1" customWidth="1"/>
    <col min="10755" max="10755" width="9.8515625" style="1" bestFit="1" customWidth="1"/>
    <col min="10756" max="10984" width="9.140625" style="1" customWidth="1"/>
    <col min="10985" max="10985" width="4.8515625" style="1" customWidth="1"/>
    <col min="10986" max="10986" width="21.57421875" style="1" bestFit="1" customWidth="1"/>
    <col min="10987" max="10987" width="15.8515625" style="1" bestFit="1" customWidth="1"/>
    <col min="10988" max="10988" width="5.8515625" style="1" customWidth="1"/>
    <col min="10989" max="10990" width="8.00390625" style="1" bestFit="1" customWidth="1"/>
    <col min="10991" max="10997" width="5.7109375" style="1" bestFit="1" customWidth="1"/>
    <col min="10998" max="10998" width="10.28125" style="1" bestFit="1" customWidth="1"/>
    <col min="10999" max="10999" width="8.140625" style="1" bestFit="1" customWidth="1"/>
    <col min="11000" max="11000" width="8.8515625" style="1" bestFit="1" customWidth="1"/>
    <col min="11001" max="11001" width="8.57421875" style="1" bestFit="1" customWidth="1"/>
    <col min="11002" max="11003" width="11.00390625" style="1" bestFit="1" customWidth="1"/>
    <col min="11004" max="11004" width="8.00390625" style="1" bestFit="1" customWidth="1"/>
    <col min="11005" max="11006" width="10.00390625" style="1" customWidth="1"/>
    <col min="11007" max="11008" width="6.00390625" style="1" bestFit="1" customWidth="1"/>
    <col min="11009" max="11010" width="9.140625" style="1" customWidth="1"/>
    <col min="11011" max="11011" width="9.8515625" style="1" bestFit="1" customWidth="1"/>
    <col min="11012" max="11240" width="9.140625" style="1" customWidth="1"/>
    <col min="11241" max="11241" width="4.8515625" style="1" customWidth="1"/>
    <col min="11242" max="11242" width="21.57421875" style="1" bestFit="1" customWidth="1"/>
    <col min="11243" max="11243" width="15.8515625" style="1" bestFit="1" customWidth="1"/>
    <col min="11244" max="11244" width="5.8515625" style="1" customWidth="1"/>
    <col min="11245" max="11246" width="8.00390625" style="1" bestFit="1" customWidth="1"/>
    <col min="11247" max="11253" width="5.7109375" style="1" bestFit="1" customWidth="1"/>
    <col min="11254" max="11254" width="10.28125" style="1" bestFit="1" customWidth="1"/>
    <col min="11255" max="11255" width="8.140625" style="1" bestFit="1" customWidth="1"/>
    <col min="11256" max="11256" width="8.8515625" style="1" bestFit="1" customWidth="1"/>
    <col min="11257" max="11257" width="8.57421875" style="1" bestFit="1" customWidth="1"/>
    <col min="11258" max="11259" width="11.00390625" style="1" bestFit="1" customWidth="1"/>
    <col min="11260" max="11260" width="8.00390625" style="1" bestFit="1" customWidth="1"/>
    <col min="11261" max="11262" width="10.00390625" style="1" customWidth="1"/>
    <col min="11263" max="11264" width="6.00390625" style="1" bestFit="1" customWidth="1"/>
    <col min="11265" max="11266" width="9.140625" style="1" customWidth="1"/>
    <col min="11267" max="11267" width="9.8515625" style="1" bestFit="1" customWidth="1"/>
    <col min="11268" max="11496" width="9.140625" style="1" customWidth="1"/>
    <col min="11497" max="11497" width="4.8515625" style="1" customWidth="1"/>
    <col min="11498" max="11498" width="21.57421875" style="1" bestFit="1" customWidth="1"/>
    <col min="11499" max="11499" width="15.8515625" style="1" bestFit="1" customWidth="1"/>
    <col min="11500" max="11500" width="5.8515625" style="1" customWidth="1"/>
    <col min="11501" max="11502" width="8.00390625" style="1" bestFit="1" customWidth="1"/>
    <col min="11503" max="11509" width="5.7109375" style="1" bestFit="1" customWidth="1"/>
    <col min="11510" max="11510" width="10.28125" style="1" bestFit="1" customWidth="1"/>
    <col min="11511" max="11511" width="8.140625" style="1" bestFit="1" customWidth="1"/>
    <col min="11512" max="11512" width="8.8515625" style="1" bestFit="1" customWidth="1"/>
    <col min="11513" max="11513" width="8.57421875" style="1" bestFit="1" customWidth="1"/>
    <col min="11514" max="11515" width="11.00390625" style="1" bestFit="1" customWidth="1"/>
    <col min="11516" max="11516" width="8.00390625" style="1" bestFit="1" customWidth="1"/>
    <col min="11517" max="11518" width="10.00390625" style="1" customWidth="1"/>
    <col min="11519" max="11520" width="6.00390625" style="1" bestFit="1" customWidth="1"/>
    <col min="11521" max="11522" width="9.140625" style="1" customWidth="1"/>
    <col min="11523" max="11523" width="9.8515625" style="1" bestFit="1" customWidth="1"/>
    <col min="11524" max="11752" width="9.140625" style="1" customWidth="1"/>
    <col min="11753" max="11753" width="4.8515625" style="1" customWidth="1"/>
    <col min="11754" max="11754" width="21.57421875" style="1" bestFit="1" customWidth="1"/>
    <col min="11755" max="11755" width="15.8515625" style="1" bestFit="1" customWidth="1"/>
    <col min="11756" max="11756" width="5.8515625" style="1" customWidth="1"/>
    <col min="11757" max="11758" width="8.00390625" style="1" bestFit="1" customWidth="1"/>
    <col min="11759" max="11765" width="5.7109375" style="1" bestFit="1" customWidth="1"/>
    <col min="11766" max="11766" width="10.28125" style="1" bestFit="1" customWidth="1"/>
    <col min="11767" max="11767" width="8.140625" style="1" bestFit="1" customWidth="1"/>
    <col min="11768" max="11768" width="8.8515625" style="1" bestFit="1" customWidth="1"/>
    <col min="11769" max="11769" width="8.57421875" style="1" bestFit="1" customWidth="1"/>
    <col min="11770" max="11771" width="11.00390625" style="1" bestFit="1" customWidth="1"/>
    <col min="11772" max="11772" width="8.00390625" style="1" bestFit="1" customWidth="1"/>
    <col min="11773" max="11774" width="10.00390625" style="1" customWidth="1"/>
    <col min="11775" max="11776" width="6.00390625" style="1" bestFit="1" customWidth="1"/>
    <col min="11777" max="11778" width="9.140625" style="1" customWidth="1"/>
    <col min="11779" max="11779" width="9.8515625" style="1" bestFit="1" customWidth="1"/>
    <col min="11780" max="12008" width="9.140625" style="1" customWidth="1"/>
    <col min="12009" max="12009" width="4.8515625" style="1" customWidth="1"/>
    <col min="12010" max="12010" width="21.57421875" style="1" bestFit="1" customWidth="1"/>
    <col min="12011" max="12011" width="15.8515625" style="1" bestFit="1" customWidth="1"/>
    <col min="12012" max="12012" width="5.8515625" style="1" customWidth="1"/>
    <col min="12013" max="12014" width="8.00390625" style="1" bestFit="1" customWidth="1"/>
    <col min="12015" max="12021" width="5.7109375" style="1" bestFit="1" customWidth="1"/>
    <col min="12022" max="12022" width="10.28125" style="1" bestFit="1" customWidth="1"/>
    <col min="12023" max="12023" width="8.140625" style="1" bestFit="1" customWidth="1"/>
    <col min="12024" max="12024" width="8.8515625" style="1" bestFit="1" customWidth="1"/>
    <col min="12025" max="12025" width="8.57421875" style="1" bestFit="1" customWidth="1"/>
    <col min="12026" max="12027" width="11.00390625" style="1" bestFit="1" customWidth="1"/>
    <col min="12028" max="12028" width="8.00390625" style="1" bestFit="1" customWidth="1"/>
    <col min="12029" max="12030" width="10.00390625" style="1" customWidth="1"/>
    <col min="12031" max="12032" width="6.00390625" style="1" bestFit="1" customWidth="1"/>
    <col min="12033" max="12034" width="9.140625" style="1" customWidth="1"/>
    <col min="12035" max="12035" width="9.8515625" style="1" bestFit="1" customWidth="1"/>
    <col min="12036" max="12264" width="9.140625" style="1" customWidth="1"/>
    <col min="12265" max="12265" width="4.8515625" style="1" customWidth="1"/>
    <col min="12266" max="12266" width="21.57421875" style="1" bestFit="1" customWidth="1"/>
    <col min="12267" max="12267" width="15.8515625" style="1" bestFit="1" customWidth="1"/>
    <col min="12268" max="12268" width="5.8515625" style="1" customWidth="1"/>
    <col min="12269" max="12270" width="8.00390625" style="1" bestFit="1" customWidth="1"/>
    <col min="12271" max="12277" width="5.7109375" style="1" bestFit="1" customWidth="1"/>
    <col min="12278" max="12278" width="10.28125" style="1" bestFit="1" customWidth="1"/>
    <col min="12279" max="12279" width="8.140625" style="1" bestFit="1" customWidth="1"/>
    <col min="12280" max="12280" width="8.8515625" style="1" bestFit="1" customWidth="1"/>
    <col min="12281" max="12281" width="8.57421875" style="1" bestFit="1" customWidth="1"/>
    <col min="12282" max="12283" width="11.00390625" style="1" bestFit="1" customWidth="1"/>
    <col min="12284" max="12284" width="8.00390625" style="1" bestFit="1" customWidth="1"/>
    <col min="12285" max="12286" width="10.00390625" style="1" customWidth="1"/>
    <col min="12287" max="12288" width="6.00390625" style="1" bestFit="1" customWidth="1"/>
    <col min="12289" max="12290" width="9.140625" style="1" customWidth="1"/>
    <col min="12291" max="12291" width="9.8515625" style="1" bestFit="1" customWidth="1"/>
    <col min="12292" max="12520" width="9.140625" style="1" customWidth="1"/>
    <col min="12521" max="12521" width="4.8515625" style="1" customWidth="1"/>
    <col min="12522" max="12522" width="21.57421875" style="1" bestFit="1" customWidth="1"/>
    <col min="12523" max="12523" width="15.8515625" style="1" bestFit="1" customWidth="1"/>
    <col min="12524" max="12524" width="5.8515625" style="1" customWidth="1"/>
    <col min="12525" max="12526" width="8.00390625" style="1" bestFit="1" customWidth="1"/>
    <col min="12527" max="12533" width="5.7109375" style="1" bestFit="1" customWidth="1"/>
    <col min="12534" max="12534" width="10.28125" style="1" bestFit="1" customWidth="1"/>
    <col min="12535" max="12535" width="8.140625" style="1" bestFit="1" customWidth="1"/>
    <col min="12536" max="12536" width="8.8515625" style="1" bestFit="1" customWidth="1"/>
    <col min="12537" max="12537" width="8.57421875" style="1" bestFit="1" customWidth="1"/>
    <col min="12538" max="12539" width="11.00390625" style="1" bestFit="1" customWidth="1"/>
    <col min="12540" max="12540" width="8.00390625" style="1" bestFit="1" customWidth="1"/>
    <col min="12541" max="12542" width="10.00390625" style="1" customWidth="1"/>
    <col min="12543" max="12544" width="6.00390625" style="1" bestFit="1" customWidth="1"/>
    <col min="12545" max="12546" width="9.140625" style="1" customWidth="1"/>
    <col min="12547" max="12547" width="9.8515625" style="1" bestFit="1" customWidth="1"/>
    <col min="12548" max="12776" width="9.140625" style="1" customWidth="1"/>
    <col min="12777" max="12777" width="4.8515625" style="1" customWidth="1"/>
    <col min="12778" max="12778" width="21.57421875" style="1" bestFit="1" customWidth="1"/>
    <col min="12779" max="12779" width="15.8515625" style="1" bestFit="1" customWidth="1"/>
    <col min="12780" max="12780" width="5.8515625" style="1" customWidth="1"/>
    <col min="12781" max="12782" width="8.00390625" style="1" bestFit="1" customWidth="1"/>
    <col min="12783" max="12789" width="5.7109375" style="1" bestFit="1" customWidth="1"/>
    <col min="12790" max="12790" width="10.28125" style="1" bestFit="1" customWidth="1"/>
    <col min="12791" max="12791" width="8.140625" style="1" bestFit="1" customWidth="1"/>
    <col min="12792" max="12792" width="8.8515625" style="1" bestFit="1" customWidth="1"/>
    <col min="12793" max="12793" width="8.57421875" style="1" bestFit="1" customWidth="1"/>
    <col min="12794" max="12795" width="11.00390625" style="1" bestFit="1" customWidth="1"/>
    <col min="12796" max="12796" width="8.00390625" style="1" bestFit="1" customWidth="1"/>
    <col min="12797" max="12798" width="10.00390625" style="1" customWidth="1"/>
    <col min="12799" max="12800" width="6.00390625" style="1" bestFit="1" customWidth="1"/>
    <col min="12801" max="12802" width="9.140625" style="1" customWidth="1"/>
    <col min="12803" max="12803" width="9.8515625" style="1" bestFit="1" customWidth="1"/>
    <col min="12804" max="13032" width="9.140625" style="1" customWidth="1"/>
    <col min="13033" max="13033" width="4.8515625" style="1" customWidth="1"/>
    <col min="13034" max="13034" width="21.57421875" style="1" bestFit="1" customWidth="1"/>
    <col min="13035" max="13035" width="15.8515625" style="1" bestFit="1" customWidth="1"/>
    <col min="13036" max="13036" width="5.8515625" style="1" customWidth="1"/>
    <col min="13037" max="13038" width="8.00390625" style="1" bestFit="1" customWidth="1"/>
    <col min="13039" max="13045" width="5.7109375" style="1" bestFit="1" customWidth="1"/>
    <col min="13046" max="13046" width="10.28125" style="1" bestFit="1" customWidth="1"/>
    <col min="13047" max="13047" width="8.140625" style="1" bestFit="1" customWidth="1"/>
    <col min="13048" max="13048" width="8.8515625" style="1" bestFit="1" customWidth="1"/>
    <col min="13049" max="13049" width="8.57421875" style="1" bestFit="1" customWidth="1"/>
    <col min="13050" max="13051" width="11.00390625" style="1" bestFit="1" customWidth="1"/>
    <col min="13052" max="13052" width="8.00390625" style="1" bestFit="1" customWidth="1"/>
    <col min="13053" max="13054" width="10.00390625" style="1" customWidth="1"/>
    <col min="13055" max="13056" width="6.00390625" style="1" bestFit="1" customWidth="1"/>
    <col min="13057" max="13058" width="9.140625" style="1" customWidth="1"/>
    <col min="13059" max="13059" width="9.8515625" style="1" bestFit="1" customWidth="1"/>
    <col min="13060" max="13288" width="9.140625" style="1" customWidth="1"/>
    <col min="13289" max="13289" width="4.8515625" style="1" customWidth="1"/>
    <col min="13290" max="13290" width="21.57421875" style="1" bestFit="1" customWidth="1"/>
    <col min="13291" max="13291" width="15.8515625" style="1" bestFit="1" customWidth="1"/>
    <col min="13292" max="13292" width="5.8515625" style="1" customWidth="1"/>
    <col min="13293" max="13294" width="8.00390625" style="1" bestFit="1" customWidth="1"/>
    <col min="13295" max="13301" width="5.7109375" style="1" bestFit="1" customWidth="1"/>
    <col min="13302" max="13302" width="10.28125" style="1" bestFit="1" customWidth="1"/>
    <col min="13303" max="13303" width="8.140625" style="1" bestFit="1" customWidth="1"/>
    <col min="13304" max="13304" width="8.8515625" style="1" bestFit="1" customWidth="1"/>
    <col min="13305" max="13305" width="8.57421875" style="1" bestFit="1" customWidth="1"/>
    <col min="13306" max="13307" width="11.00390625" style="1" bestFit="1" customWidth="1"/>
    <col min="13308" max="13308" width="8.00390625" style="1" bestFit="1" customWidth="1"/>
    <col min="13309" max="13310" width="10.00390625" style="1" customWidth="1"/>
    <col min="13311" max="13312" width="6.00390625" style="1" bestFit="1" customWidth="1"/>
    <col min="13313" max="13314" width="9.140625" style="1" customWidth="1"/>
    <col min="13315" max="13315" width="9.8515625" style="1" bestFit="1" customWidth="1"/>
    <col min="13316" max="13544" width="9.140625" style="1" customWidth="1"/>
    <col min="13545" max="13545" width="4.8515625" style="1" customWidth="1"/>
    <col min="13546" max="13546" width="21.57421875" style="1" bestFit="1" customWidth="1"/>
    <col min="13547" max="13547" width="15.8515625" style="1" bestFit="1" customWidth="1"/>
    <col min="13548" max="13548" width="5.8515625" style="1" customWidth="1"/>
    <col min="13549" max="13550" width="8.00390625" style="1" bestFit="1" customWidth="1"/>
    <col min="13551" max="13557" width="5.7109375" style="1" bestFit="1" customWidth="1"/>
    <col min="13558" max="13558" width="10.28125" style="1" bestFit="1" customWidth="1"/>
    <col min="13559" max="13559" width="8.140625" style="1" bestFit="1" customWidth="1"/>
    <col min="13560" max="13560" width="8.8515625" style="1" bestFit="1" customWidth="1"/>
    <col min="13561" max="13561" width="8.57421875" style="1" bestFit="1" customWidth="1"/>
    <col min="13562" max="13563" width="11.00390625" style="1" bestFit="1" customWidth="1"/>
    <col min="13564" max="13564" width="8.00390625" style="1" bestFit="1" customWidth="1"/>
    <col min="13565" max="13566" width="10.00390625" style="1" customWidth="1"/>
    <col min="13567" max="13568" width="6.00390625" style="1" bestFit="1" customWidth="1"/>
    <col min="13569" max="13570" width="9.140625" style="1" customWidth="1"/>
    <col min="13571" max="13571" width="9.8515625" style="1" bestFit="1" customWidth="1"/>
    <col min="13572" max="13800" width="9.140625" style="1" customWidth="1"/>
    <col min="13801" max="13801" width="4.8515625" style="1" customWidth="1"/>
    <col min="13802" max="13802" width="21.57421875" style="1" bestFit="1" customWidth="1"/>
    <col min="13803" max="13803" width="15.8515625" style="1" bestFit="1" customWidth="1"/>
    <col min="13804" max="13804" width="5.8515625" style="1" customWidth="1"/>
    <col min="13805" max="13806" width="8.00390625" style="1" bestFit="1" customWidth="1"/>
    <col min="13807" max="13813" width="5.7109375" style="1" bestFit="1" customWidth="1"/>
    <col min="13814" max="13814" width="10.28125" style="1" bestFit="1" customWidth="1"/>
    <col min="13815" max="13815" width="8.140625" style="1" bestFit="1" customWidth="1"/>
    <col min="13816" max="13816" width="8.8515625" style="1" bestFit="1" customWidth="1"/>
    <col min="13817" max="13817" width="8.57421875" style="1" bestFit="1" customWidth="1"/>
    <col min="13818" max="13819" width="11.00390625" style="1" bestFit="1" customWidth="1"/>
    <col min="13820" max="13820" width="8.00390625" style="1" bestFit="1" customWidth="1"/>
    <col min="13821" max="13822" width="10.00390625" style="1" customWidth="1"/>
    <col min="13823" max="13824" width="6.00390625" style="1" bestFit="1" customWidth="1"/>
    <col min="13825" max="13826" width="9.140625" style="1" customWidth="1"/>
    <col min="13827" max="13827" width="9.8515625" style="1" bestFit="1" customWidth="1"/>
    <col min="13828" max="14056" width="9.140625" style="1" customWidth="1"/>
    <col min="14057" max="14057" width="4.8515625" style="1" customWidth="1"/>
    <col min="14058" max="14058" width="21.57421875" style="1" bestFit="1" customWidth="1"/>
    <col min="14059" max="14059" width="15.8515625" style="1" bestFit="1" customWidth="1"/>
    <col min="14060" max="14060" width="5.8515625" style="1" customWidth="1"/>
    <col min="14061" max="14062" width="8.00390625" style="1" bestFit="1" customWidth="1"/>
    <col min="14063" max="14069" width="5.7109375" style="1" bestFit="1" customWidth="1"/>
    <col min="14070" max="14070" width="10.28125" style="1" bestFit="1" customWidth="1"/>
    <col min="14071" max="14071" width="8.140625" style="1" bestFit="1" customWidth="1"/>
    <col min="14072" max="14072" width="8.8515625" style="1" bestFit="1" customWidth="1"/>
    <col min="14073" max="14073" width="8.57421875" style="1" bestFit="1" customWidth="1"/>
    <col min="14074" max="14075" width="11.00390625" style="1" bestFit="1" customWidth="1"/>
    <col min="14076" max="14076" width="8.00390625" style="1" bestFit="1" customWidth="1"/>
    <col min="14077" max="14078" width="10.00390625" style="1" customWidth="1"/>
    <col min="14079" max="14080" width="6.00390625" style="1" bestFit="1" customWidth="1"/>
    <col min="14081" max="14082" width="9.140625" style="1" customWidth="1"/>
    <col min="14083" max="14083" width="9.8515625" style="1" bestFit="1" customWidth="1"/>
    <col min="14084" max="14312" width="9.140625" style="1" customWidth="1"/>
    <col min="14313" max="14313" width="4.8515625" style="1" customWidth="1"/>
    <col min="14314" max="14314" width="21.57421875" style="1" bestFit="1" customWidth="1"/>
    <col min="14315" max="14315" width="15.8515625" style="1" bestFit="1" customWidth="1"/>
    <col min="14316" max="14316" width="5.8515625" style="1" customWidth="1"/>
    <col min="14317" max="14318" width="8.00390625" style="1" bestFit="1" customWidth="1"/>
    <col min="14319" max="14325" width="5.7109375" style="1" bestFit="1" customWidth="1"/>
    <col min="14326" max="14326" width="10.28125" style="1" bestFit="1" customWidth="1"/>
    <col min="14327" max="14327" width="8.140625" style="1" bestFit="1" customWidth="1"/>
    <col min="14328" max="14328" width="8.8515625" style="1" bestFit="1" customWidth="1"/>
    <col min="14329" max="14329" width="8.57421875" style="1" bestFit="1" customWidth="1"/>
    <col min="14330" max="14331" width="11.00390625" style="1" bestFit="1" customWidth="1"/>
    <col min="14332" max="14332" width="8.00390625" style="1" bestFit="1" customWidth="1"/>
    <col min="14333" max="14334" width="10.00390625" style="1" customWidth="1"/>
    <col min="14335" max="14336" width="6.00390625" style="1" bestFit="1" customWidth="1"/>
    <col min="14337" max="14338" width="9.140625" style="1" customWidth="1"/>
    <col min="14339" max="14339" width="9.8515625" style="1" bestFit="1" customWidth="1"/>
    <col min="14340" max="14568" width="9.140625" style="1" customWidth="1"/>
    <col min="14569" max="14569" width="4.8515625" style="1" customWidth="1"/>
    <col min="14570" max="14570" width="21.57421875" style="1" bestFit="1" customWidth="1"/>
    <col min="14571" max="14571" width="15.8515625" style="1" bestFit="1" customWidth="1"/>
    <col min="14572" max="14572" width="5.8515625" style="1" customWidth="1"/>
    <col min="14573" max="14574" width="8.00390625" style="1" bestFit="1" customWidth="1"/>
    <col min="14575" max="14581" width="5.7109375" style="1" bestFit="1" customWidth="1"/>
    <col min="14582" max="14582" width="10.28125" style="1" bestFit="1" customWidth="1"/>
    <col min="14583" max="14583" width="8.140625" style="1" bestFit="1" customWidth="1"/>
    <col min="14584" max="14584" width="8.8515625" style="1" bestFit="1" customWidth="1"/>
    <col min="14585" max="14585" width="8.57421875" style="1" bestFit="1" customWidth="1"/>
    <col min="14586" max="14587" width="11.00390625" style="1" bestFit="1" customWidth="1"/>
    <col min="14588" max="14588" width="8.00390625" style="1" bestFit="1" customWidth="1"/>
    <col min="14589" max="14590" width="10.00390625" style="1" customWidth="1"/>
    <col min="14591" max="14592" width="6.00390625" style="1" bestFit="1" customWidth="1"/>
    <col min="14593" max="14594" width="9.140625" style="1" customWidth="1"/>
    <col min="14595" max="14595" width="9.8515625" style="1" bestFit="1" customWidth="1"/>
    <col min="14596" max="14824" width="9.140625" style="1" customWidth="1"/>
    <col min="14825" max="14825" width="4.8515625" style="1" customWidth="1"/>
    <col min="14826" max="14826" width="21.57421875" style="1" bestFit="1" customWidth="1"/>
    <col min="14827" max="14827" width="15.8515625" style="1" bestFit="1" customWidth="1"/>
    <col min="14828" max="14828" width="5.8515625" style="1" customWidth="1"/>
    <col min="14829" max="14830" width="8.00390625" style="1" bestFit="1" customWidth="1"/>
    <col min="14831" max="14837" width="5.7109375" style="1" bestFit="1" customWidth="1"/>
    <col min="14838" max="14838" width="10.28125" style="1" bestFit="1" customWidth="1"/>
    <col min="14839" max="14839" width="8.140625" style="1" bestFit="1" customWidth="1"/>
    <col min="14840" max="14840" width="8.8515625" style="1" bestFit="1" customWidth="1"/>
    <col min="14841" max="14841" width="8.57421875" style="1" bestFit="1" customWidth="1"/>
    <col min="14842" max="14843" width="11.00390625" style="1" bestFit="1" customWidth="1"/>
    <col min="14844" max="14844" width="8.00390625" style="1" bestFit="1" customWidth="1"/>
    <col min="14845" max="14846" width="10.00390625" style="1" customWidth="1"/>
    <col min="14847" max="14848" width="6.00390625" style="1" bestFit="1" customWidth="1"/>
    <col min="14849" max="14850" width="9.140625" style="1" customWidth="1"/>
    <col min="14851" max="14851" width="9.8515625" style="1" bestFit="1" customWidth="1"/>
    <col min="14852" max="15080" width="9.140625" style="1" customWidth="1"/>
    <col min="15081" max="15081" width="4.8515625" style="1" customWidth="1"/>
    <col min="15082" max="15082" width="21.57421875" style="1" bestFit="1" customWidth="1"/>
    <col min="15083" max="15083" width="15.8515625" style="1" bestFit="1" customWidth="1"/>
    <col min="15084" max="15084" width="5.8515625" style="1" customWidth="1"/>
    <col min="15085" max="15086" width="8.00390625" style="1" bestFit="1" customWidth="1"/>
    <col min="15087" max="15093" width="5.7109375" style="1" bestFit="1" customWidth="1"/>
    <col min="15094" max="15094" width="10.28125" style="1" bestFit="1" customWidth="1"/>
    <col min="15095" max="15095" width="8.140625" style="1" bestFit="1" customWidth="1"/>
    <col min="15096" max="15096" width="8.8515625" style="1" bestFit="1" customWidth="1"/>
    <col min="15097" max="15097" width="8.57421875" style="1" bestFit="1" customWidth="1"/>
    <col min="15098" max="15099" width="11.00390625" style="1" bestFit="1" customWidth="1"/>
    <col min="15100" max="15100" width="8.00390625" style="1" bestFit="1" customWidth="1"/>
    <col min="15101" max="15102" width="10.00390625" style="1" customWidth="1"/>
    <col min="15103" max="15104" width="6.00390625" style="1" bestFit="1" customWidth="1"/>
    <col min="15105" max="15106" width="9.140625" style="1" customWidth="1"/>
    <col min="15107" max="15107" width="9.8515625" style="1" bestFit="1" customWidth="1"/>
    <col min="15108" max="15336" width="9.140625" style="1" customWidth="1"/>
    <col min="15337" max="15337" width="4.8515625" style="1" customWidth="1"/>
    <col min="15338" max="15338" width="21.57421875" style="1" bestFit="1" customWidth="1"/>
    <col min="15339" max="15339" width="15.8515625" style="1" bestFit="1" customWidth="1"/>
    <col min="15340" max="15340" width="5.8515625" style="1" customWidth="1"/>
    <col min="15341" max="15342" width="8.00390625" style="1" bestFit="1" customWidth="1"/>
    <col min="15343" max="15349" width="5.7109375" style="1" bestFit="1" customWidth="1"/>
    <col min="15350" max="15350" width="10.28125" style="1" bestFit="1" customWidth="1"/>
    <col min="15351" max="15351" width="8.140625" style="1" bestFit="1" customWidth="1"/>
    <col min="15352" max="15352" width="8.8515625" style="1" bestFit="1" customWidth="1"/>
    <col min="15353" max="15353" width="8.57421875" style="1" bestFit="1" customWidth="1"/>
    <col min="15354" max="15355" width="11.00390625" style="1" bestFit="1" customWidth="1"/>
    <col min="15356" max="15356" width="8.00390625" style="1" bestFit="1" customWidth="1"/>
    <col min="15357" max="15358" width="10.00390625" style="1" customWidth="1"/>
    <col min="15359" max="15360" width="6.00390625" style="1" bestFit="1" customWidth="1"/>
    <col min="15361" max="15362" width="9.140625" style="1" customWidth="1"/>
    <col min="15363" max="15363" width="9.8515625" style="1" bestFit="1" customWidth="1"/>
    <col min="15364" max="15592" width="9.140625" style="1" customWidth="1"/>
    <col min="15593" max="15593" width="4.8515625" style="1" customWidth="1"/>
    <col min="15594" max="15594" width="21.57421875" style="1" bestFit="1" customWidth="1"/>
    <col min="15595" max="15595" width="15.8515625" style="1" bestFit="1" customWidth="1"/>
    <col min="15596" max="15596" width="5.8515625" style="1" customWidth="1"/>
    <col min="15597" max="15598" width="8.00390625" style="1" bestFit="1" customWidth="1"/>
    <col min="15599" max="15605" width="5.7109375" style="1" bestFit="1" customWidth="1"/>
    <col min="15606" max="15606" width="10.28125" style="1" bestFit="1" customWidth="1"/>
    <col min="15607" max="15607" width="8.140625" style="1" bestFit="1" customWidth="1"/>
    <col min="15608" max="15608" width="8.8515625" style="1" bestFit="1" customWidth="1"/>
    <col min="15609" max="15609" width="8.57421875" style="1" bestFit="1" customWidth="1"/>
    <col min="15610" max="15611" width="11.00390625" style="1" bestFit="1" customWidth="1"/>
    <col min="15612" max="15612" width="8.00390625" style="1" bestFit="1" customWidth="1"/>
    <col min="15613" max="15614" width="10.00390625" style="1" customWidth="1"/>
    <col min="15615" max="15616" width="6.00390625" style="1" bestFit="1" customWidth="1"/>
    <col min="15617" max="15618" width="9.140625" style="1" customWidth="1"/>
    <col min="15619" max="15619" width="9.8515625" style="1" bestFit="1" customWidth="1"/>
    <col min="15620" max="15848" width="9.140625" style="1" customWidth="1"/>
    <col min="15849" max="15849" width="4.8515625" style="1" customWidth="1"/>
    <col min="15850" max="15850" width="21.57421875" style="1" bestFit="1" customWidth="1"/>
    <col min="15851" max="15851" width="15.8515625" style="1" bestFit="1" customWidth="1"/>
    <col min="15852" max="15852" width="5.8515625" style="1" customWidth="1"/>
    <col min="15853" max="15854" width="8.00390625" style="1" bestFit="1" customWidth="1"/>
    <col min="15855" max="15861" width="5.7109375" style="1" bestFit="1" customWidth="1"/>
    <col min="15862" max="15862" width="10.28125" style="1" bestFit="1" customWidth="1"/>
    <col min="15863" max="15863" width="8.140625" style="1" bestFit="1" customWidth="1"/>
    <col min="15864" max="15864" width="8.8515625" style="1" bestFit="1" customWidth="1"/>
    <col min="15865" max="15865" width="8.57421875" style="1" bestFit="1" customWidth="1"/>
    <col min="15866" max="15867" width="11.00390625" style="1" bestFit="1" customWidth="1"/>
    <col min="15868" max="15868" width="8.00390625" style="1" bestFit="1" customWidth="1"/>
    <col min="15869" max="15870" width="10.00390625" style="1" customWidth="1"/>
    <col min="15871" max="15872" width="6.00390625" style="1" bestFit="1" customWidth="1"/>
    <col min="15873" max="15874" width="9.140625" style="1" customWidth="1"/>
    <col min="15875" max="15875" width="9.8515625" style="1" bestFit="1" customWidth="1"/>
    <col min="15876" max="16104" width="9.140625" style="1" customWidth="1"/>
    <col min="16105" max="16105" width="4.8515625" style="1" customWidth="1"/>
    <col min="16106" max="16106" width="21.57421875" style="1" bestFit="1" customWidth="1"/>
    <col min="16107" max="16107" width="15.8515625" style="1" bestFit="1" customWidth="1"/>
    <col min="16108" max="16108" width="5.8515625" style="1" customWidth="1"/>
    <col min="16109" max="16110" width="8.00390625" style="1" bestFit="1" customWidth="1"/>
    <col min="16111" max="16117" width="5.7109375" style="1" bestFit="1" customWidth="1"/>
    <col min="16118" max="16118" width="10.28125" style="1" bestFit="1" customWidth="1"/>
    <col min="16119" max="16119" width="8.140625" style="1" bestFit="1" customWidth="1"/>
    <col min="16120" max="16120" width="8.8515625" style="1" bestFit="1" customWidth="1"/>
    <col min="16121" max="16121" width="8.57421875" style="1" bestFit="1" customWidth="1"/>
    <col min="16122" max="16123" width="11.00390625" style="1" bestFit="1" customWidth="1"/>
    <col min="16124" max="16124" width="8.00390625" style="1" bestFit="1" customWidth="1"/>
    <col min="16125" max="16126" width="10.00390625" style="1" customWidth="1"/>
    <col min="16127" max="16128" width="6.00390625" style="1" bestFit="1" customWidth="1"/>
    <col min="16129" max="16130" width="9.140625" style="1" customWidth="1"/>
    <col min="16131" max="16131" width="9.8515625" style="1" bestFit="1" customWidth="1"/>
    <col min="16132" max="16384" width="9.140625" style="1" customWidth="1"/>
  </cols>
  <sheetData>
    <row r="1" spans="1:27" s="3" customFormat="1" ht="25.15" customHeight="1">
      <c r="A1" s="85" t="s">
        <v>42</v>
      </c>
      <c r="B1" s="86"/>
      <c r="C1" s="87"/>
      <c r="D1" s="88" t="s">
        <v>7</v>
      </c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  <c r="T1" s="89"/>
      <c r="U1" s="89"/>
      <c r="W1" s="22"/>
      <c r="X1" s="81" t="s">
        <v>34</v>
      </c>
      <c r="Y1" s="81"/>
      <c r="Z1" s="81"/>
      <c r="AA1" s="81"/>
    </row>
    <row r="2" spans="1:27" s="3" customFormat="1" ht="46.5" customHeight="1">
      <c r="A2" s="74" t="s">
        <v>300</v>
      </c>
      <c r="B2" s="75"/>
      <c r="C2" s="76"/>
      <c r="D2" s="90" t="s">
        <v>569</v>
      </c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X2" s="80" t="s">
        <v>8</v>
      </c>
      <c r="Y2" s="80"/>
      <c r="Z2" s="80"/>
      <c r="AA2" s="80"/>
    </row>
    <row r="3" spans="1:27" s="3" customFormat="1" ht="18">
      <c r="A3" s="74">
        <v>0</v>
      </c>
      <c r="B3" s="75"/>
      <c r="C3" s="76"/>
      <c r="D3" s="83" t="s">
        <v>9</v>
      </c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W3" s="21"/>
      <c r="X3" s="72" t="s">
        <v>35</v>
      </c>
      <c r="Y3" s="73"/>
      <c r="Z3" s="82" t="s">
        <v>43</v>
      </c>
      <c r="AA3" s="82"/>
    </row>
    <row r="4" spans="1:27" s="3" customFormat="1" ht="25.15" customHeight="1" thickBot="1">
      <c r="A4" s="77" t="s">
        <v>27</v>
      </c>
      <c r="B4" s="78"/>
      <c r="C4" s="79"/>
      <c r="D4" s="92" t="s">
        <v>28</v>
      </c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104"/>
      <c r="W4" s="104"/>
      <c r="X4" s="104"/>
      <c r="Y4" s="104"/>
      <c r="Z4" s="108"/>
      <c r="AA4" s="108"/>
    </row>
    <row r="5" spans="1:27" s="3" customFormat="1" ht="25.15" customHeight="1">
      <c r="A5" s="33"/>
      <c r="B5" s="30"/>
      <c r="C5" s="30"/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31"/>
      <c r="W5" s="31"/>
      <c r="X5" s="31"/>
      <c r="Y5" s="31"/>
      <c r="Z5" s="32"/>
      <c r="AA5" s="32"/>
    </row>
    <row r="6" spans="1:27" s="3" customFormat="1" ht="25.15" customHeight="1" thickBot="1">
      <c r="A6" s="4"/>
      <c r="D6" s="62" t="s">
        <v>29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5"/>
      <c r="W6" s="5"/>
      <c r="X6" s="5"/>
      <c r="Y6" s="28"/>
      <c r="Z6" s="5"/>
      <c r="AA6" s="5"/>
    </row>
    <row r="7" spans="1:25" ht="33" customHeight="1" thickBot="1">
      <c r="A7" s="69" t="s">
        <v>30</v>
      </c>
      <c r="B7" s="69" t="s">
        <v>0</v>
      </c>
      <c r="C7" s="63" t="s">
        <v>1</v>
      </c>
      <c r="D7" s="66" t="s">
        <v>31</v>
      </c>
      <c r="E7" s="6"/>
      <c r="F7" s="63" t="s">
        <v>32</v>
      </c>
      <c r="G7" s="109" t="s">
        <v>10</v>
      </c>
      <c r="H7" s="110"/>
      <c r="I7" s="110"/>
      <c r="J7" s="110"/>
      <c r="K7" s="110"/>
      <c r="L7" s="110"/>
      <c r="M7" s="110"/>
      <c r="N7" s="111"/>
      <c r="O7" s="105" t="s">
        <v>11</v>
      </c>
      <c r="P7" s="106"/>
      <c r="Q7" s="106"/>
      <c r="R7" s="106"/>
      <c r="S7" s="106"/>
      <c r="T7" s="106"/>
      <c r="U7" s="106"/>
      <c r="V7" s="107"/>
      <c r="W7" s="98" t="s">
        <v>26</v>
      </c>
      <c r="X7" s="101" t="s">
        <v>6</v>
      </c>
      <c r="Y7" s="1"/>
    </row>
    <row r="8" spans="1:27" ht="189" customHeight="1" thickBot="1">
      <c r="A8" s="70"/>
      <c r="B8" s="70"/>
      <c r="C8" s="64"/>
      <c r="D8" s="67"/>
      <c r="E8" s="7"/>
      <c r="F8" s="64"/>
      <c r="G8" s="8" t="s">
        <v>41</v>
      </c>
      <c r="H8" s="8" t="s">
        <v>38</v>
      </c>
      <c r="I8" s="8" t="s">
        <v>2</v>
      </c>
      <c r="J8" s="8" t="s">
        <v>3</v>
      </c>
      <c r="K8" s="8" t="s">
        <v>40</v>
      </c>
      <c r="L8" s="8" t="s">
        <v>4</v>
      </c>
      <c r="M8" s="8" t="s">
        <v>39</v>
      </c>
      <c r="N8" s="8" t="s">
        <v>5</v>
      </c>
      <c r="O8" s="94" t="s">
        <v>19</v>
      </c>
      <c r="P8" s="94" t="s">
        <v>20</v>
      </c>
      <c r="Q8" s="94" t="s">
        <v>21</v>
      </c>
      <c r="R8" s="94" t="s">
        <v>22</v>
      </c>
      <c r="S8" s="94" t="s">
        <v>23</v>
      </c>
      <c r="T8" s="94" t="s">
        <v>24</v>
      </c>
      <c r="U8" s="94" t="s">
        <v>25</v>
      </c>
      <c r="V8" s="96" t="s">
        <v>37</v>
      </c>
      <c r="W8" s="99"/>
      <c r="X8" s="102"/>
      <c r="Y8" s="1"/>
      <c r="AA8" s="23"/>
    </row>
    <row r="9" spans="1:25" ht="19.9" customHeight="1" thickBot="1">
      <c r="A9" s="71"/>
      <c r="B9" s="71"/>
      <c r="C9" s="65"/>
      <c r="D9" s="68"/>
      <c r="E9" s="9"/>
      <c r="F9" s="65"/>
      <c r="G9" s="10" t="s">
        <v>12</v>
      </c>
      <c r="H9" s="10" t="s">
        <v>13</v>
      </c>
      <c r="I9" s="10" t="s">
        <v>14</v>
      </c>
      <c r="J9" s="10" t="s">
        <v>15</v>
      </c>
      <c r="K9" s="10" t="s">
        <v>16</v>
      </c>
      <c r="L9" s="10" t="s">
        <v>17</v>
      </c>
      <c r="M9" s="10" t="s">
        <v>18</v>
      </c>
      <c r="N9" s="10" t="s">
        <v>36</v>
      </c>
      <c r="O9" s="95"/>
      <c r="P9" s="95"/>
      <c r="Q9" s="95"/>
      <c r="R9" s="95"/>
      <c r="S9" s="95"/>
      <c r="T9" s="95"/>
      <c r="U9" s="95"/>
      <c r="V9" s="97"/>
      <c r="W9" s="100"/>
      <c r="X9" s="103"/>
      <c r="Y9" s="1"/>
    </row>
    <row r="10" spans="1:25" ht="19.9" customHeight="1">
      <c r="A10" s="36">
        <v>25021</v>
      </c>
      <c r="B10" s="37" t="s">
        <v>93</v>
      </c>
      <c r="C10" s="38">
        <v>23891</v>
      </c>
      <c r="D10" s="39">
        <v>44068</v>
      </c>
      <c r="E10" s="40"/>
      <c r="F10" s="41">
        <v>1</v>
      </c>
      <c r="G10" s="42">
        <v>143</v>
      </c>
      <c r="H10" s="42">
        <v>18</v>
      </c>
      <c r="I10" s="42">
        <v>4</v>
      </c>
      <c r="J10" s="42"/>
      <c r="K10" s="42"/>
      <c r="L10" s="42">
        <v>4</v>
      </c>
      <c r="M10" s="42"/>
      <c r="N10" s="43">
        <f aca="true" t="shared" si="0" ref="N10:N39">DATEDIF(C10,D10,"y")</f>
        <v>55</v>
      </c>
      <c r="O10" s="44">
        <f>G10*17</f>
        <v>2431</v>
      </c>
      <c r="P10" s="44">
        <f>IF(H10&lt;=17,H10*G10,IF(H10&gt;17,17*G10))</f>
        <v>2431</v>
      </c>
      <c r="Q10" s="44">
        <f aca="true" t="shared" si="1" ref="Q10:Q73">IF(I10=0,0,IF(I10=4,30,IF(I10=5,40,IF(I10=6,50,IF(I10=7,60,IF(I10=8,70,IF(I10=9,80,IF(I10=10,90))))))))</f>
        <v>30</v>
      </c>
      <c r="R10" s="44">
        <f aca="true" t="shared" si="2" ref="R10:R73">IF(J10=3,15,IF(J10=0,0))</f>
        <v>0</v>
      </c>
      <c r="S10" s="44">
        <f aca="true" t="shared" si="3" ref="S10:S73">IF(K10=0,0,IF(K10=1,5,IF(K10=2,10,IF(K10=3,20,IF(K10=4,30,IF(K10=5,40))))))</f>
        <v>0</v>
      </c>
      <c r="T10" s="44">
        <f aca="true" t="shared" si="4" ref="T10:T73">L10*10</f>
        <v>40</v>
      </c>
      <c r="U10" s="44">
        <f aca="true" t="shared" si="5" ref="U10:U73">IF(M10&lt;50,0,IF(M10&lt;=59,10,IF(M10&lt;=66,12,IF(M10&lt;=69,15,IF(M10&gt;=70,17)))))</f>
        <v>0</v>
      </c>
      <c r="V10" s="44">
        <f aca="true" t="shared" si="6" ref="V10:V39">IF(N10&gt;50,20,IF(N10&lt;=50,"10"))</f>
        <v>20</v>
      </c>
      <c r="W10" s="45">
        <f aca="true" t="shared" si="7" ref="W10:W73">O10+Q10+R10+S10+T10+U10+V10+P10</f>
        <v>4952</v>
      </c>
      <c r="X10" s="46" t="s">
        <v>301</v>
      </c>
      <c r="Y10" s="1"/>
    </row>
    <row r="11" spans="1:25" ht="19.9" customHeight="1">
      <c r="A11" s="47">
        <v>26292</v>
      </c>
      <c r="B11" s="48" t="s">
        <v>299</v>
      </c>
      <c r="C11" s="49">
        <v>29106</v>
      </c>
      <c r="D11" s="50">
        <v>44068</v>
      </c>
      <c r="E11" s="51"/>
      <c r="F11" s="41">
        <v>1</v>
      </c>
      <c r="G11" s="52">
        <v>158</v>
      </c>
      <c r="H11" s="52">
        <v>14</v>
      </c>
      <c r="I11" s="52"/>
      <c r="J11" s="52"/>
      <c r="K11" s="52">
        <v>1</v>
      </c>
      <c r="L11" s="52"/>
      <c r="M11" s="52"/>
      <c r="N11" s="43">
        <f t="shared" si="0"/>
        <v>40</v>
      </c>
      <c r="O11" s="44">
        <f>G11*17</f>
        <v>2686</v>
      </c>
      <c r="P11" s="44">
        <v>2212</v>
      </c>
      <c r="Q11" s="44">
        <f t="shared" si="1"/>
        <v>0</v>
      </c>
      <c r="R11" s="44">
        <f t="shared" si="2"/>
        <v>0</v>
      </c>
      <c r="S11" s="44">
        <f t="shared" si="3"/>
        <v>5</v>
      </c>
      <c r="T11" s="44">
        <f t="shared" si="4"/>
        <v>0</v>
      </c>
      <c r="U11" s="44">
        <f t="shared" si="5"/>
        <v>0</v>
      </c>
      <c r="V11" s="44" t="str">
        <f t="shared" si="6"/>
        <v>10</v>
      </c>
      <c r="W11" s="45">
        <f t="shared" si="7"/>
        <v>4913</v>
      </c>
      <c r="X11" s="53" t="s">
        <v>302</v>
      </c>
      <c r="Y11" s="1"/>
    </row>
    <row r="12" spans="1:25" ht="19.9" customHeight="1">
      <c r="A12" s="47">
        <v>25588</v>
      </c>
      <c r="B12" s="47" t="s">
        <v>298</v>
      </c>
      <c r="C12" s="54">
        <v>22418</v>
      </c>
      <c r="D12" s="50">
        <v>44068</v>
      </c>
      <c r="E12" s="51"/>
      <c r="F12" s="41">
        <v>1</v>
      </c>
      <c r="G12" s="52">
        <v>178</v>
      </c>
      <c r="H12" s="52">
        <v>9</v>
      </c>
      <c r="I12" s="52"/>
      <c r="J12" s="52"/>
      <c r="K12" s="52"/>
      <c r="L12" s="52"/>
      <c r="M12" s="52"/>
      <c r="N12" s="43">
        <f t="shared" si="0"/>
        <v>59</v>
      </c>
      <c r="O12" s="44">
        <f>G12*17</f>
        <v>3026</v>
      </c>
      <c r="P12" s="44">
        <f>IF(H12&lt;=17,H12*G12,IF(H12&gt;17,17*G12))</f>
        <v>1602</v>
      </c>
      <c r="Q12" s="44">
        <f t="shared" si="1"/>
        <v>0</v>
      </c>
      <c r="R12" s="44">
        <f t="shared" si="2"/>
        <v>0</v>
      </c>
      <c r="S12" s="44">
        <f t="shared" si="3"/>
        <v>0</v>
      </c>
      <c r="T12" s="44">
        <f t="shared" si="4"/>
        <v>0</v>
      </c>
      <c r="U12" s="44">
        <f t="shared" si="5"/>
        <v>0</v>
      </c>
      <c r="V12" s="44">
        <f t="shared" si="6"/>
        <v>20</v>
      </c>
      <c r="W12" s="45">
        <f t="shared" si="7"/>
        <v>4648</v>
      </c>
      <c r="X12" s="46" t="s">
        <v>304</v>
      </c>
      <c r="Y12" s="1"/>
    </row>
    <row r="13" spans="1:25" ht="19.9" customHeight="1">
      <c r="A13" s="47">
        <v>25261</v>
      </c>
      <c r="B13" s="47" t="s">
        <v>166</v>
      </c>
      <c r="C13" s="54">
        <v>23090</v>
      </c>
      <c r="D13" s="50">
        <v>44068</v>
      </c>
      <c r="E13" s="51"/>
      <c r="F13" s="41">
        <v>1</v>
      </c>
      <c r="G13" s="52">
        <v>174</v>
      </c>
      <c r="H13" s="52">
        <v>10</v>
      </c>
      <c r="I13" s="52"/>
      <c r="J13" s="52"/>
      <c r="K13" s="52"/>
      <c r="L13" s="52"/>
      <c r="M13" s="52"/>
      <c r="N13" s="43">
        <f t="shared" si="0"/>
        <v>57</v>
      </c>
      <c r="O13" s="44">
        <v>2959</v>
      </c>
      <c r="P13" s="44">
        <v>1508</v>
      </c>
      <c r="Q13" s="44">
        <f t="shared" si="1"/>
        <v>0</v>
      </c>
      <c r="R13" s="44">
        <f t="shared" si="2"/>
        <v>0</v>
      </c>
      <c r="S13" s="44">
        <f t="shared" si="3"/>
        <v>0</v>
      </c>
      <c r="T13" s="44">
        <f t="shared" si="4"/>
        <v>0</v>
      </c>
      <c r="U13" s="44">
        <f t="shared" si="5"/>
        <v>0</v>
      </c>
      <c r="V13" s="44">
        <f t="shared" si="6"/>
        <v>20</v>
      </c>
      <c r="W13" s="45">
        <f t="shared" si="7"/>
        <v>4487</v>
      </c>
      <c r="X13" s="53" t="s">
        <v>309</v>
      </c>
      <c r="Y13" s="1"/>
    </row>
    <row r="14" spans="1:25" ht="19.9" customHeight="1">
      <c r="A14" s="47">
        <v>24980</v>
      </c>
      <c r="B14" s="47" t="s">
        <v>75</v>
      </c>
      <c r="C14" s="54">
        <v>24765</v>
      </c>
      <c r="D14" s="50">
        <v>44068</v>
      </c>
      <c r="E14" s="51"/>
      <c r="F14" s="41">
        <v>1</v>
      </c>
      <c r="G14" s="52">
        <v>168</v>
      </c>
      <c r="H14" s="52">
        <v>10</v>
      </c>
      <c r="I14" s="52"/>
      <c r="J14" s="52"/>
      <c r="K14" s="52"/>
      <c r="L14" s="52"/>
      <c r="M14" s="52"/>
      <c r="N14" s="43">
        <f t="shared" si="0"/>
        <v>52</v>
      </c>
      <c r="O14" s="44">
        <f aca="true" t="shared" si="8" ref="O14:O20">G14*17</f>
        <v>2856</v>
      </c>
      <c r="P14" s="44">
        <v>1534</v>
      </c>
      <c r="Q14" s="44">
        <f t="shared" si="1"/>
        <v>0</v>
      </c>
      <c r="R14" s="44">
        <f t="shared" si="2"/>
        <v>0</v>
      </c>
      <c r="S14" s="44">
        <f t="shared" si="3"/>
        <v>0</v>
      </c>
      <c r="T14" s="44">
        <f t="shared" si="4"/>
        <v>0</v>
      </c>
      <c r="U14" s="44">
        <f t="shared" si="5"/>
        <v>0</v>
      </c>
      <c r="V14" s="44">
        <f t="shared" si="6"/>
        <v>20</v>
      </c>
      <c r="W14" s="45">
        <f t="shared" si="7"/>
        <v>4410</v>
      </c>
      <c r="X14" s="46" t="s">
        <v>307</v>
      </c>
      <c r="Y14" s="1"/>
    </row>
    <row r="15" spans="1:25" ht="19.9" customHeight="1">
      <c r="A15" s="47">
        <v>25433</v>
      </c>
      <c r="B15" s="47" t="s">
        <v>228</v>
      </c>
      <c r="C15" s="54">
        <v>23082</v>
      </c>
      <c r="D15" s="50">
        <v>44068</v>
      </c>
      <c r="E15" s="51"/>
      <c r="F15" s="41">
        <v>1</v>
      </c>
      <c r="G15" s="52">
        <v>148</v>
      </c>
      <c r="H15" s="52">
        <v>9</v>
      </c>
      <c r="I15" s="52"/>
      <c r="J15" s="52"/>
      <c r="K15" s="52"/>
      <c r="L15" s="52"/>
      <c r="M15" s="52"/>
      <c r="N15" s="43">
        <f t="shared" si="0"/>
        <v>57</v>
      </c>
      <c r="O15" s="44">
        <f t="shared" si="8"/>
        <v>2516</v>
      </c>
      <c r="P15" s="44">
        <v>972</v>
      </c>
      <c r="Q15" s="44">
        <f t="shared" si="1"/>
        <v>0</v>
      </c>
      <c r="R15" s="44">
        <f t="shared" si="2"/>
        <v>0</v>
      </c>
      <c r="S15" s="44">
        <f t="shared" si="3"/>
        <v>0</v>
      </c>
      <c r="T15" s="44">
        <f t="shared" si="4"/>
        <v>0</v>
      </c>
      <c r="U15" s="44">
        <f t="shared" si="5"/>
        <v>0</v>
      </c>
      <c r="V15" s="44">
        <f t="shared" si="6"/>
        <v>20</v>
      </c>
      <c r="W15" s="45">
        <f t="shared" si="7"/>
        <v>3508</v>
      </c>
      <c r="X15" s="53" t="s">
        <v>306</v>
      </c>
      <c r="Y15" s="1"/>
    </row>
    <row r="16" spans="1:25" ht="19.9" customHeight="1">
      <c r="A16" s="47">
        <v>25031</v>
      </c>
      <c r="B16" s="47" t="s">
        <v>102</v>
      </c>
      <c r="C16" s="54">
        <v>23006</v>
      </c>
      <c r="D16" s="50">
        <v>44068</v>
      </c>
      <c r="E16" s="51"/>
      <c r="F16" s="41">
        <v>1</v>
      </c>
      <c r="G16" s="52">
        <v>94</v>
      </c>
      <c r="H16" s="52">
        <v>18</v>
      </c>
      <c r="I16" s="52"/>
      <c r="J16" s="52"/>
      <c r="K16" s="52"/>
      <c r="L16" s="52"/>
      <c r="M16" s="52"/>
      <c r="N16" s="43">
        <f t="shared" si="0"/>
        <v>57</v>
      </c>
      <c r="O16" s="44">
        <f t="shared" si="8"/>
        <v>1598</v>
      </c>
      <c r="P16" s="44">
        <f>IF(H16&lt;=17,H16*G16,IF(H16&gt;17,17*G16))</f>
        <v>1598</v>
      </c>
      <c r="Q16" s="44">
        <f t="shared" si="1"/>
        <v>0</v>
      </c>
      <c r="R16" s="44">
        <f t="shared" si="2"/>
        <v>0</v>
      </c>
      <c r="S16" s="44">
        <f t="shared" si="3"/>
        <v>0</v>
      </c>
      <c r="T16" s="44">
        <f t="shared" si="4"/>
        <v>0</v>
      </c>
      <c r="U16" s="44">
        <f t="shared" si="5"/>
        <v>0</v>
      </c>
      <c r="V16" s="44">
        <f t="shared" si="6"/>
        <v>20</v>
      </c>
      <c r="W16" s="45">
        <f t="shared" si="7"/>
        <v>3216</v>
      </c>
      <c r="X16" s="46" t="s">
        <v>308</v>
      </c>
      <c r="Y16" s="1"/>
    </row>
    <row r="17" spans="1:25" ht="19.9" customHeight="1">
      <c r="A17" s="47">
        <v>25299</v>
      </c>
      <c r="B17" s="47" t="s">
        <v>176</v>
      </c>
      <c r="C17" s="54">
        <v>27299</v>
      </c>
      <c r="D17" s="50">
        <v>44068</v>
      </c>
      <c r="E17" s="51"/>
      <c r="F17" s="41">
        <v>1</v>
      </c>
      <c r="G17" s="52">
        <v>98</v>
      </c>
      <c r="H17" s="52">
        <v>15</v>
      </c>
      <c r="I17" s="52">
        <v>5</v>
      </c>
      <c r="J17" s="52"/>
      <c r="K17" s="52"/>
      <c r="L17" s="52"/>
      <c r="M17" s="52"/>
      <c r="N17" s="43">
        <f t="shared" si="0"/>
        <v>45</v>
      </c>
      <c r="O17" s="44">
        <f t="shared" si="8"/>
        <v>1666</v>
      </c>
      <c r="P17" s="44">
        <f>IF(H17&lt;=17,H17*G17,IF(H17&gt;17,17*G17))</f>
        <v>1470</v>
      </c>
      <c r="Q17" s="44">
        <f t="shared" si="1"/>
        <v>40</v>
      </c>
      <c r="R17" s="44">
        <f t="shared" si="2"/>
        <v>0</v>
      </c>
      <c r="S17" s="44">
        <f t="shared" si="3"/>
        <v>0</v>
      </c>
      <c r="T17" s="44">
        <f t="shared" si="4"/>
        <v>0</v>
      </c>
      <c r="U17" s="44">
        <f t="shared" si="5"/>
        <v>0</v>
      </c>
      <c r="V17" s="44" t="str">
        <f t="shared" si="6"/>
        <v>10</v>
      </c>
      <c r="W17" s="45">
        <f t="shared" si="7"/>
        <v>3186</v>
      </c>
      <c r="X17" s="53" t="s">
        <v>303</v>
      </c>
      <c r="Y17" s="1"/>
    </row>
    <row r="18" spans="1:25" ht="19.9" customHeight="1">
      <c r="A18" s="47">
        <v>24986</v>
      </c>
      <c r="B18" s="47" t="s">
        <v>78</v>
      </c>
      <c r="C18" s="54">
        <v>21228</v>
      </c>
      <c r="D18" s="50">
        <v>44068</v>
      </c>
      <c r="E18" s="51"/>
      <c r="F18" s="41">
        <v>1</v>
      </c>
      <c r="G18" s="52">
        <v>108</v>
      </c>
      <c r="H18" s="52">
        <v>10</v>
      </c>
      <c r="I18" s="52">
        <v>4</v>
      </c>
      <c r="J18" s="52"/>
      <c r="K18" s="52"/>
      <c r="L18" s="52"/>
      <c r="M18" s="52"/>
      <c r="N18" s="43">
        <f t="shared" si="0"/>
        <v>62</v>
      </c>
      <c r="O18" s="44">
        <f t="shared" si="8"/>
        <v>1836</v>
      </c>
      <c r="P18" s="44">
        <v>1230</v>
      </c>
      <c r="Q18" s="44">
        <f t="shared" si="1"/>
        <v>30</v>
      </c>
      <c r="R18" s="44">
        <f t="shared" si="2"/>
        <v>0</v>
      </c>
      <c r="S18" s="44">
        <f t="shared" si="3"/>
        <v>0</v>
      </c>
      <c r="T18" s="44">
        <f t="shared" si="4"/>
        <v>0</v>
      </c>
      <c r="U18" s="44">
        <f t="shared" si="5"/>
        <v>0</v>
      </c>
      <c r="V18" s="44">
        <f t="shared" si="6"/>
        <v>20</v>
      </c>
      <c r="W18" s="45">
        <f t="shared" si="7"/>
        <v>3116</v>
      </c>
      <c r="X18" s="46" t="s">
        <v>305</v>
      </c>
      <c r="Y18" s="1"/>
    </row>
    <row r="19" spans="1:25" ht="19.9" customHeight="1">
      <c r="A19" s="47">
        <v>25525</v>
      </c>
      <c r="B19" s="47" t="s">
        <v>290</v>
      </c>
      <c r="C19" s="54">
        <v>26291</v>
      </c>
      <c r="D19" s="50">
        <v>44068</v>
      </c>
      <c r="E19" s="51"/>
      <c r="F19" s="41">
        <v>1</v>
      </c>
      <c r="G19" s="52">
        <v>87</v>
      </c>
      <c r="H19" s="52">
        <v>15</v>
      </c>
      <c r="I19" s="52"/>
      <c r="J19" s="52"/>
      <c r="K19" s="52"/>
      <c r="L19" s="52"/>
      <c r="M19" s="52">
        <v>85</v>
      </c>
      <c r="N19" s="43">
        <f t="shared" si="0"/>
        <v>48</v>
      </c>
      <c r="O19" s="44">
        <f t="shared" si="8"/>
        <v>1479</v>
      </c>
      <c r="P19" s="44">
        <f>IF(H19&lt;=17,H19*G19,IF(H19&gt;17,17*G19))</f>
        <v>1305</v>
      </c>
      <c r="Q19" s="44">
        <f t="shared" si="1"/>
        <v>0</v>
      </c>
      <c r="R19" s="44">
        <f t="shared" si="2"/>
        <v>0</v>
      </c>
      <c r="S19" s="44">
        <f t="shared" si="3"/>
        <v>0</v>
      </c>
      <c r="T19" s="44">
        <f t="shared" si="4"/>
        <v>0</v>
      </c>
      <c r="U19" s="44">
        <f t="shared" si="5"/>
        <v>17</v>
      </c>
      <c r="V19" s="44" t="str">
        <f t="shared" si="6"/>
        <v>10</v>
      </c>
      <c r="W19" s="45">
        <f t="shared" si="7"/>
        <v>2811</v>
      </c>
      <c r="X19" s="53" t="s">
        <v>310</v>
      </c>
      <c r="Y19" s="1"/>
    </row>
    <row r="20" spans="1:25" ht="19.9" customHeight="1">
      <c r="A20" s="47">
        <v>25317</v>
      </c>
      <c r="B20" s="47" t="s">
        <v>206</v>
      </c>
      <c r="C20" s="54">
        <v>23820</v>
      </c>
      <c r="D20" s="50">
        <v>44068</v>
      </c>
      <c r="E20" s="51"/>
      <c r="F20" s="41">
        <v>1</v>
      </c>
      <c r="G20" s="52">
        <v>97</v>
      </c>
      <c r="H20" s="52">
        <v>11</v>
      </c>
      <c r="I20" s="52"/>
      <c r="J20" s="52"/>
      <c r="K20" s="52"/>
      <c r="L20" s="52"/>
      <c r="M20" s="52">
        <v>67</v>
      </c>
      <c r="N20" s="43">
        <f t="shared" si="0"/>
        <v>55</v>
      </c>
      <c r="O20" s="44">
        <f t="shared" si="8"/>
        <v>1649</v>
      </c>
      <c r="P20" s="44">
        <f>IF(H20&lt;=17,H20*G20,IF(H20&gt;17,17*G20))</f>
        <v>1067</v>
      </c>
      <c r="Q20" s="44">
        <f t="shared" si="1"/>
        <v>0</v>
      </c>
      <c r="R20" s="44">
        <f t="shared" si="2"/>
        <v>0</v>
      </c>
      <c r="S20" s="44">
        <f t="shared" si="3"/>
        <v>0</v>
      </c>
      <c r="T20" s="44">
        <f t="shared" si="4"/>
        <v>0</v>
      </c>
      <c r="U20" s="44">
        <f t="shared" si="5"/>
        <v>15</v>
      </c>
      <c r="V20" s="44">
        <f t="shared" si="6"/>
        <v>20</v>
      </c>
      <c r="W20" s="45">
        <f t="shared" si="7"/>
        <v>2751</v>
      </c>
      <c r="X20" s="46" t="s">
        <v>311</v>
      </c>
      <c r="Y20" s="1"/>
    </row>
    <row r="21" spans="1:25" ht="19.9" customHeight="1">
      <c r="A21" s="47">
        <v>25437</v>
      </c>
      <c r="B21" s="47" t="s">
        <v>227</v>
      </c>
      <c r="C21" s="54">
        <v>27191</v>
      </c>
      <c r="D21" s="50">
        <v>44068</v>
      </c>
      <c r="E21" s="51"/>
      <c r="F21" s="41">
        <v>1</v>
      </c>
      <c r="G21" s="52">
        <v>102</v>
      </c>
      <c r="H21" s="52">
        <v>14</v>
      </c>
      <c r="I21" s="52"/>
      <c r="J21" s="52"/>
      <c r="K21" s="52"/>
      <c r="L21" s="52"/>
      <c r="M21" s="52"/>
      <c r="N21" s="43">
        <f t="shared" si="0"/>
        <v>46</v>
      </c>
      <c r="O21" s="44">
        <v>1564</v>
      </c>
      <c r="P21" s="44">
        <v>1118</v>
      </c>
      <c r="Q21" s="44">
        <f t="shared" si="1"/>
        <v>0</v>
      </c>
      <c r="R21" s="44">
        <f t="shared" si="2"/>
        <v>0</v>
      </c>
      <c r="S21" s="44">
        <f t="shared" si="3"/>
        <v>0</v>
      </c>
      <c r="T21" s="44">
        <f t="shared" si="4"/>
        <v>0</v>
      </c>
      <c r="U21" s="44">
        <f t="shared" si="5"/>
        <v>0</v>
      </c>
      <c r="V21" s="44" t="str">
        <f t="shared" si="6"/>
        <v>10</v>
      </c>
      <c r="W21" s="45">
        <f t="shared" si="7"/>
        <v>2692</v>
      </c>
      <c r="X21" s="53" t="s">
        <v>312</v>
      </c>
      <c r="Y21" s="1"/>
    </row>
    <row r="22" spans="1:25" ht="19.9" customHeight="1">
      <c r="A22" s="47">
        <v>25026</v>
      </c>
      <c r="B22" s="47" t="s">
        <v>98</v>
      </c>
      <c r="C22" s="54">
        <v>28657</v>
      </c>
      <c r="D22" s="50">
        <v>44068</v>
      </c>
      <c r="E22" s="51"/>
      <c r="F22" s="41">
        <v>1</v>
      </c>
      <c r="G22" s="52">
        <v>78</v>
      </c>
      <c r="H22" s="52">
        <v>18</v>
      </c>
      <c r="I22" s="52"/>
      <c r="J22" s="52"/>
      <c r="K22" s="52">
        <v>1</v>
      </c>
      <c r="L22" s="52"/>
      <c r="M22" s="52"/>
      <c r="N22" s="43">
        <f t="shared" si="0"/>
        <v>42</v>
      </c>
      <c r="O22" s="44">
        <f>G22*17</f>
        <v>1326</v>
      </c>
      <c r="P22" s="44">
        <f>IF(H22&lt;=17,H22*G22,IF(H22&gt;17,17*G22))</f>
        <v>1326</v>
      </c>
      <c r="Q22" s="44">
        <f t="shared" si="1"/>
        <v>0</v>
      </c>
      <c r="R22" s="44">
        <f t="shared" si="2"/>
        <v>0</v>
      </c>
      <c r="S22" s="44">
        <f t="shared" si="3"/>
        <v>5</v>
      </c>
      <c r="T22" s="44">
        <f t="shared" si="4"/>
        <v>0</v>
      </c>
      <c r="U22" s="44">
        <f t="shared" si="5"/>
        <v>0</v>
      </c>
      <c r="V22" s="44" t="str">
        <f t="shared" si="6"/>
        <v>10</v>
      </c>
      <c r="W22" s="45">
        <f t="shared" si="7"/>
        <v>2667</v>
      </c>
      <c r="X22" s="46" t="s">
        <v>313</v>
      </c>
      <c r="Y22" s="1"/>
    </row>
    <row r="23" spans="1:25" ht="19.9" customHeight="1">
      <c r="A23" s="47">
        <v>25467</v>
      </c>
      <c r="B23" s="47" t="s">
        <v>272</v>
      </c>
      <c r="C23" s="54">
        <v>26954</v>
      </c>
      <c r="D23" s="50">
        <v>44068</v>
      </c>
      <c r="E23" s="51"/>
      <c r="F23" s="41">
        <v>1</v>
      </c>
      <c r="G23" s="52">
        <v>117</v>
      </c>
      <c r="H23" s="52">
        <v>6</v>
      </c>
      <c r="I23" s="52"/>
      <c r="J23" s="52"/>
      <c r="K23" s="52">
        <v>1</v>
      </c>
      <c r="L23" s="52"/>
      <c r="M23" s="52"/>
      <c r="N23" s="43">
        <f t="shared" si="0"/>
        <v>46</v>
      </c>
      <c r="O23" s="44">
        <f>G23*17</f>
        <v>1989</v>
      </c>
      <c r="P23" s="44">
        <v>655</v>
      </c>
      <c r="Q23" s="44">
        <f t="shared" si="1"/>
        <v>0</v>
      </c>
      <c r="R23" s="44">
        <f t="shared" si="2"/>
        <v>0</v>
      </c>
      <c r="S23" s="44">
        <f t="shared" si="3"/>
        <v>5</v>
      </c>
      <c r="T23" s="44">
        <f t="shared" si="4"/>
        <v>0</v>
      </c>
      <c r="U23" s="44">
        <f t="shared" si="5"/>
        <v>0</v>
      </c>
      <c r="V23" s="44" t="str">
        <f t="shared" si="6"/>
        <v>10</v>
      </c>
      <c r="W23" s="45">
        <f t="shared" si="7"/>
        <v>2659</v>
      </c>
      <c r="X23" s="53" t="s">
        <v>314</v>
      </c>
      <c r="Y23" s="1"/>
    </row>
    <row r="24" spans="1:25" ht="19.9" customHeight="1">
      <c r="A24" s="47">
        <v>25331</v>
      </c>
      <c r="B24" s="47" t="s">
        <v>208</v>
      </c>
      <c r="C24" s="54">
        <v>23914</v>
      </c>
      <c r="D24" s="50">
        <v>44068</v>
      </c>
      <c r="E24" s="51"/>
      <c r="F24" s="41">
        <v>1</v>
      </c>
      <c r="G24" s="52">
        <v>89</v>
      </c>
      <c r="H24" s="52">
        <v>12</v>
      </c>
      <c r="I24" s="52"/>
      <c r="J24" s="52"/>
      <c r="K24" s="52"/>
      <c r="L24" s="52"/>
      <c r="M24" s="52">
        <v>81</v>
      </c>
      <c r="N24" s="43">
        <f t="shared" si="0"/>
        <v>55</v>
      </c>
      <c r="O24" s="44">
        <f>G24*17</f>
        <v>1513</v>
      </c>
      <c r="P24" s="44">
        <f>IF(H24&lt;=17,H24*G24,IF(H24&gt;17,17*G24))</f>
        <v>1068</v>
      </c>
      <c r="Q24" s="44">
        <f t="shared" si="1"/>
        <v>0</v>
      </c>
      <c r="R24" s="44">
        <f t="shared" si="2"/>
        <v>0</v>
      </c>
      <c r="S24" s="44">
        <f t="shared" si="3"/>
        <v>0</v>
      </c>
      <c r="T24" s="44">
        <f t="shared" si="4"/>
        <v>0</v>
      </c>
      <c r="U24" s="44">
        <f t="shared" si="5"/>
        <v>17</v>
      </c>
      <c r="V24" s="44">
        <f t="shared" si="6"/>
        <v>20</v>
      </c>
      <c r="W24" s="45">
        <f t="shared" si="7"/>
        <v>2618</v>
      </c>
      <c r="X24" s="46" t="s">
        <v>315</v>
      </c>
      <c r="Y24" s="1"/>
    </row>
    <row r="25" spans="1:25" ht="19.9" customHeight="1">
      <c r="A25" s="47">
        <v>25401</v>
      </c>
      <c r="B25" s="47" t="s">
        <v>224</v>
      </c>
      <c r="C25" s="54">
        <v>29541</v>
      </c>
      <c r="D25" s="50">
        <v>44068</v>
      </c>
      <c r="E25" s="51"/>
      <c r="F25" s="41">
        <v>1</v>
      </c>
      <c r="G25" s="52">
        <v>78</v>
      </c>
      <c r="H25" s="52">
        <v>16</v>
      </c>
      <c r="I25" s="52"/>
      <c r="J25" s="52"/>
      <c r="K25" s="52">
        <v>2</v>
      </c>
      <c r="L25" s="52"/>
      <c r="M25" s="52"/>
      <c r="N25" s="43">
        <f t="shared" si="0"/>
        <v>39</v>
      </c>
      <c r="O25" s="44">
        <f>G25*17</f>
        <v>1326</v>
      </c>
      <c r="P25" s="44">
        <v>1248</v>
      </c>
      <c r="Q25" s="44">
        <f t="shared" si="1"/>
        <v>0</v>
      </c>
      <c r="R25" s="44">
        <f t="shared" si="2"/>
        <v>0</v>
      </c>
      <c r="S25" s="44">
        <f t="shared" si="3"/>
        <v>10</v>
      </c>
      <c r="T25" s="44">
        <f t="shared" si="4"/>
        <v>0</v>
      </c>
      <c r="U25" s="44">
        <f t="shared" si="5"/>
        <v>0</v>
      </c>
      <c r="V25" s="44" t="str">
        <f t="shared" si="6"/>
        <v>10</v>
      </c>
      <c r="W25" s="45">
        <f t="shared" si="7"/>
        <v>2594</v>
      </c>
      <c r="X25" s="53" t="s">
        <v>316</v>
      </c>
      <c r="Y25" s="1"/>
    </row>
    <row r="26" spans="1:25" ht="19.9" customHeight="1">
      <c r="A26" s="47">
        <v>25050</v>
      </c>
      <c r="B26" s="47" t="s">
        <v>110</v>
      </c>
      <c r="C26" s="54">
        <v>22334</v>
      </c>
      <c r="D26" s="50">
        <v>44068</v>
      </c>
      <c r="E26" s="51"/>
      <c r="F26" s="41">
        <v>1</v>
      </c>
      <c r="G26" s="52">
        <v>59</v>
      </c>
      <c r="H26" s="52">
        <v>16</v>
      </c>
      <c r="I26" s="52"/>
      <c r="J26" s="52"/>
      <c r="K26" s="52"/>
      <c r="L26" s="52"/>
      <c r="M26" s="52"/>
      <c r="N26" s="43">
        <f t="shared" si="0"/>
        <v>59</v>
      </c>
      <c r="O26" s="44">
        <v>1763</v>
      </c>
      <c r="P26" s="44">
        <v>760</v>
      </c>
      <c r="Q26" s="44">
        <f t="shared" si="1"/>
        <v>0</v>
      </c>
      <c r="R26" s="44">
        <f t="shared" si="2"/>
        <v>0</v>
      </c>
      <c r="S26" s="44">
        <f t="shared" si="3"/>
        <v>0</v>
      </c>
      <c r="T26" s="44">
        <f t="shared" si="4"/>
        <v>0</v>
      </c>
      <c r="U26" s="44">
        <f t="shared" si="5"/>
        <v>0</v>
      </c>
      <c r="V26" s="44">
        <f t="shared" si="6"/>
        <v>20</v>
      </c>
      <c r="W26" s="45">
        <f t="shared" si="7"/>
        <v>2543</v>
      </c>
      <c r="X26" s="46" t="s">
        <v>317</v>
      </c>
      <c r="Y26" s="1"/>
    </row>
    <row r="27" spans="1:25" ht="19.9" customHeight="1">
      <c r="A27" s="47">
        <v>24973</v>
      </c>
      <c r="B27" s="54" t="s">
        <v>70</v>
      </c>
      <c r="C27" s="54">
        <v>28527</v>
      </c>
      <c r="D27" s="50">
        <v>44068</v>
      </c>
      <c r="E27" s="51"/>
      <c r="F27" s="41">
        <v>1</v>
      </c>
      <c r="G27" s="52">
        <v>86</v>
      </c>
      <c r="H27" s="52">
        <v>7</v>
      </c>
      <c r="I27" s="52"/>
      <c r="J27" s="52"/>
      <c r="K27" s="52">
        <v>1</v>
      </c>
      <c r="L27" s="52">
        <v>1</v>
      </c>
      <c r="M27" s="52"/>
      <c r="N27" s="43">
        <f t="shared" si="0"/>
        <v>42</v>
      </c>
      <c r="O27" s="44">
        <f aca="true" t="shared" si="9" ref="O27:O90">G27*17</f>
        <v>1462</v>
      </c>
      <c r="P27" s="44">
        <f>IF(H27&lt;=17,H27*G27,IF(H27&gt;17,17*G27))</f>
        <v>602</v>
      </c>
      <c r="Q27" s="44">
        <f t="shared" si="1"/>
        <v>0</v>
      </c>
      <c r="R27" s="44">
        <f t="shared" si="2"/>
        <v>0</v>
      </c>
      <c r="S27" s="44">
        <f t="shared" si="3"/>
        <v>5</v>
      </c>
      <c r="T27" s="44">
        <f t="shared" si="4"/>
        <v>10</v>
      </c>
      <c r="U27" s="44">
        <f t="shared" si="5"/>
        <v>0</v>
      </c>
      <c r="V27" s="44" t="str">
        <f t="shared" si="6"/>
        <v>10</v>
      </c>
      <c r="W27" s="45">
        <f t="shared" si="7"/>
        <v>2089</v>
      </c>
      <c r="X27" s="53" t="s">
        <v>318</v>
      </c>
      <c r="Y27" s="1"/>
    </row>
    <row r="28" spans="1:25" ht="19.9" customHeight="1">
      <c r="A28" s="47">
        <v>25385</v>
      </c>
      <c r="B28" s="47" t="s">
        <v>223</v>
      </c>
      <c r="C28" s="54">
        <v>25880</v>
      </c>
      <c r="D28" s="50">
        <v>44068</v>
      </c>
      <c r="E28" s="51"/>
      <c r="F28" s="41">
        <v>1</v>
      </c>
      <c r="G28" s="52">
        <v>56</v>
      </c>
      <c r="H28" s="52">
        <v>17</v>
      </c>
      <c r="I28" s="52"/>
      <c r="J28" s="52"/>
      <c r="K28" s="52"/>
      <c r="L28" s="52"/>
      <c r="M28" s="52"/>
      <c r="N28" s="43">
        <f t="shared" si="0"/>
        <v>49</v>
      </c>
      <c r="O28" s="44">
        <f t="shared" si="9"/>
        <v>952</v>
      </c>
      <c r="P28" s="44">
        <f>IF(H28&lt;=17,H28*G28,IF(H28&gt;17,17*G28))</f>
        <v>952</v>
      </c>
      <c r="Q28" s="44">
        <f t="shared" si="1"/>
        <v>0</v>
      </c>
      <c r="R28" s="44">
        <f t="shared" si="2"/>
        <v>0</v>
      </c>
      <c r="S28" s="44">
        <f t="shared" si="3"/>
        <v>0</v>
      </c>
      <c r="T28" s="44">
        <f t="shared" si="4"/>
        <v>0</v>
      </c>
      <c r="U28" s="44">
        <f t="shared" si="5"/>
        <v>0</v>
      </c>
      <c r="V28" s="44" t="str">
        <f t="shared" si="6"/>
        <v>10</v>
      </c>
      <c r="W28" s="45">
        <f t="shared" si="7"/>
        <v>1914</v>
      </c>
      <c r="X28" s="46" t="s">
        <v>319</v>
      </c>
      <c r="Y28" s="1"/>
    </row>
    <row r="29" spans="1:25" ht="19.9" customHeight="1">
      <c r="A29" s="47">
        <v>25975</v>
      </c>
      <c r="B29" s="48" t="s">
        <v>295</v>
      </c>
      <c r="C29" s="49">
        <v>31007</v>
      </c>
      <c r="D29" s="50">
        <v>44068</v>
      </c>
      <c r="E29" s="51"/>
      <c r="F29" s="41">
        <v>1</v>
      </c>
      <c r="G29" s="52">
        <v>58</v>
      </c>
      <c r="H29" s="52">
        <v>15</v>
      </c>
      <c r="I29" s="52">
        <v>6</v>
      </c>
      <c r="J29" s="52"/>
      <c r="K29" s="52">
        <v>2</v>
      </c>
      <c r="L29" s="52"/>
      <c r="M29" s="52"/>
      <c r="N29" s="43">
        <f t="shared" si="0"/>
        <v>35</v>
      </c>
      <c r="O29" s="44">
        <f t="shared" si="9"/>
        <v>986</v>
      </c>
      <c r="P29" s="44">
        <v>810</v>
      </c>
      <c r="Q29" s="44">
        <f t="shared" si="1"/>
        <v>50</v>
      </c>
      <c r="R29" s="44">
        <f t="shared" si="2"/>
        <v>0</v>
      </c>
      <c r="S29" s="44">
        <f t="shared" si="3"/>
        <v>10</v>
      </c>
      <c r="T29" s="44">
        <f t="shared" si="4"/>
        <v>0</v>
      </c>
      <c r="U29" s="44">
        <f t="shared" si="5"/>
        <v>0</v>
      </c>
      <c r="V29" s="44" t="str">
        <f t="shared" si="6"/>
        <v>10</v>
      </c>
      <c r="W29" s="45">
        <f t="shared" si="7"/>
        <v>1866</v>
      </c>
      <c r="X29" s="53" t="s">
        <v>320</v>
      </c>
      <c r="Y29" s="1"/>
    </row>
    <row r="30" spans="1:25" ht="19.9" customHeight="1">
      <c r="A30" s="47">
        <v>25162</v>
      </c>
      <c r="B30" s="47" t="s">
        <v>132</v>
      </c>
      <c r="C30" s="54">
        <v>26381</v>
      </c>
      <c r="D30" s="50">
        <v>44068</v>
      </c>
      <c r="E30" s="51"/>
      <c r="F30" s="41">
        <v>1</v>
      </c>
      <c r="G30" s="52">
        <v>47</v>
      </c>
      <c r="H30" s="52">
        <v>15</v>
      </c>
      <c r="I30" s="52"/>
      <c r="J30" s="52"/>
      <c r="K30" s="52">
        <v>2</v>
      </c>
      <c r="L30" s="52"/>
      <c r="M30" s="52"/>
      <c r="N30" s="43">
        <f t="shared" si="0"/>
        <v>48</v>
      </c>
      <c r="O30" s="44">
        <f t="shared" si="9"/>
        <v>799</v>
      </c>
      <c r="P30" s="44">
        <f>IF(H30&lt;=17,H30*G30,IF(H30&gt;17,17*G30))</f>
        <v>705</v>
      </c>
      <c r="Q30" s="44">
        <f t="shared" si="1"/>
        <v>0</v>
      </c>
      <c r="R30" s="44">
        <f t="shared" si="2"/>
        <v>0</v>
      </c>
      <c r="S30" s="44">
        <f t="shared" si="3"/>
        <v>10</v>
      </c>
      <c r="T30" s="44">
        <f t="shared" si="4"/>
        <v>0</v>
      </c>
      <c r="U30" s="44">
        <f t="shared" si="5"/>
        <v>0</v>
      </c>
      <c r="V30" s="44" t="str">
        <f t="shared" si="6"/>
        <v>10</v>
      </c>
      <c r="W30" s="45">
        <f t="shared" si="7"/>
        <v>1524</v>
      </c>
      <c r="X30" s="46" t="s">
        <v>321</v>
      </c>
      <c r="Y30" s="1"/>
    </row>
    <row r="31" spans="1:25" ht="19.9" customHeight="1">
      <c r="A31" s="47">
        <v>25364</v>
      </c>
      <c r="B31" s="47" t="s">
        <v>212</v>
      </c>
      <c r="C31" s="54">
        <v>28578</v>
      </c>
      <c r="D31" s="50">
        <v>44068</v>
      </c>
      <c r="E31" s="51"/>
      <c r="F31" s="41">
        <v>1</v>
      </c>
      <c r="G31" s="52">
        <v>48</v>
      </c>
      <c r="H31" s="52">
        <v>12</v>
      </c>
      <c r="I31" s="52"/>
      <c r="J31" s="52"/>
      <c r="K31" s="52">
        <v>2</v>
      </c>
      <c r="L31" s="52"/>
      <c r="M31" s="52"/>
      <c r="N31" s="43">
        <f t="shared" si="0"/>
        <v>42</v>
      </c>
      <c r="O31" s="44">
        <f t="shared" si="9"/>
        <v>816</v>
      </c>
      <c r="P31" s="44">
        <v>624</v>
      </c>
      <c r="Q31" s="44">
        <f t="shared" si="1"/>
        <v>0</v>
      </c>
      <c r="R31" s="44">
        <f t="shared" si="2"/>
        <v>0</v>
      </c>
      <c r="S31" s="44">
        <f t="shared" si="3"/>
        <v>10</v>
      </c>
      <c r="T31" s="44">
        <f t="shared" si="4"/>
        <v>0</v>
      </c>
      <c r="U31" s="44">
        <f t="shared" si="5"/>
        <v>0</v>
      </c>
      <c r="V31" s="44" t="str">
        <f t="shared" si="6"/>
        <v>10</v>
      </c>
      <c r="W31" s="45">
        <f t="shared" si="7"/>
        <v>1460</v>
      </c>
      <c r="X31" s="53" t="s">
        <v>322</v>
      </c>
      <c r="Y31" s="1"/>
    </row>
    <row r="32" spans="1:25" ht="19.9" customHeight="1">
      <c r="A32" s="47">
        <v>25000</v>
      </c>
      <c r="B32" s="47" t="s">
        <v>86</v>
      </c>
      <c r="C32" s="54">
        <v>27690</v>
      </c>
      <c r="D32" s="50">
        <v>44068</v>
      </c>
      <c r="E32" s="51"/>
      <c r="F32" s="41">
        <v>1</v>
      </c>
      <c r="G32" s="52">
        <v>49</v>
      </c>
      <c r="H32" s="52">
        <v>12</v>
      </c>
      <c r="I32" s="52"/>
      <c r="J32" s="52"/>
      <c r="K32" s="52"/>
      <c r="L32" s="52">
        <v>1</v>
      </c>
      <c r="M32" s="52"/>
      <c r="N32" s="43">
        <f t="shared" si="0"/>
        <v>44</v>
      </c>
      <c r="O32" s="44">
        <f t="shared" si="9"/>
        <v>833</v>
      </c>
      <c r="P32" s="44">
        <v>558</v>
      </c>
      <c r="Q32" s="44">
        <f t="shared" si="1"/>
        <v>0</v>
      </c>
      <c r="R32" s="44">
        <f t="shared" si="2"/>
        <v>0</v>
      </c>
      <c r="S32" s="44">
        <f t="shared" si="3"/>
        <v>0</v>
      </c>
      <c r="T32" s="44">
        <f t="shared" si="4"/>
        <v>10</v>
      </c>
      <c r="U32" s="44">
        <f t="shared" si="5"/>
        <v>0</v>
      </c>
      <c r="V32" s="44" t="str">
        <f t="shared" si="6"/>
        <v>10</v>
      </c>
      <c r="W32" s="45">
        <f t="shared" si="7"/>
        <v>1411</v>
      </c>
      <c r="X32" s="46" t="s">
        <v>323</v>
      </c>
      <c r="Y32" s="1"/>
    </row>
    <row r="33" spans="1:25" ht="19.9" customHeight="1">
      <c r="A33" s="47">
        <v>24974</v>
      </c>
      <c r="B33" s="47" t="s">
        <v>72</v>
      </c>
      <c r="C33" s="54">
        <v>28041</v>
      </c>
      <c r="D33" s="50">
        <v>44068</v>
      </c>
      <c r="E33" s="51"/>
      <c r="F33" s="41">
        <v>1</v>
      </c>
      <c r="G33" s="52">
        <v>30</v>
      </c>
      <c r="H33" s="52">
        <v>15</v>
      </c>
      <c r="I33" s="52">
        <v>4</v>
      </c>
      <c r="J33" s="52"/>
      <c r="K33" s="52">
        <v>2</v>
      </c>
      <c r="L33" s="52"/>
      <c r="M33" s="52">
        <v>85</v>
      </c>
      <c r="N33" s="43">
        <f t="shared" si="0"/>
        <v>43</v>
      </c>
      <c r="O33" s="44">
        <f t="shared" si="9"/>
        <v>510</v>
      </c>
      <c r="P33" s="44">
        <f aca="true" t="shared" si="10" ref="P33:P96">IF(H33&lt;=17,H33*G33,IF(H33&gt;17,17*G33))</f>
        <v>450</v>
      </c>
      <c r="Q33" s="44">
        <f t="shared" si="1"/>
        <v>30</v>
      </c>
      <c r="R33" s="44">
        <f t="shared" si="2"/>
        <v>0</v>
      </c>
      <c r="S33" s="44">
        <f t="shared" si="3"/>
        <v>10</v>
      </c>
      <c r="T33" s="44">
        <f t="shared" si="4"/>
        <v>0</v>
      </c>
      <c r="U33" s="44">
        <f t="shared" si="5"/>
        <v>17</v>
      </c>
      <c r="V33" s="44" t="str">
        <f t="shared" si="6"/>
        <v>10</v>
      </c>
      <c r="W33" s="45">
        <f t="shared" si="7"/>
        <v>1027</v>
      </c>
      <c r="X33" s="53" t="s">
        <v>324</v>
      </c>
      <c r="Y33" s="1"/>
    </row>
    <row r="34" spans="1:25" ht="19.9" customHeight="1">
      <c r="A34" s="47">
        <v>24992</v>
      </c>
      <c r="B34" s="47" t="s">
        <v>80</v>
      </c>
      <c r="C34" s="54">
        <v>25659</v>
      </c>
      <c r="D34" s="50">
        <v>44068</v>
      </c>
      <c r="E34" s="51"/>
      <c r="F34" s="41">
        <v>1</v>
      </c>
      <c r="G34" s="52">
        <v>17</v>
      </c>
      <c r="H34" s="52">
        <v>8</v>
      </c>
      <c r="I34" s="52"/>
      <c r="J34" s="52"/>
      <c r="K34" s="52">
        <v>1</v>
      </c>
      <c r="L34" s="52"/>
      <c r="M34" s="52"/>
      <c r="N34" s="43">
        <f t="shared" si="0"/>
        <v>50</v>
      </c>
      <c r="O34" s="44">
        <f t="shared" si="9"/>
        <v>289</v>
      </c>
      <c r="P34" s="44">
        <f t="shared" si="10"/>
        <v>136</v>
      </c>
      <c r="Q34" s="44">
        <f t="shared" si="1"/>
        <v>0</v>
      </c>
      <c r="R34" s="44">
        <f t="shared" si="2"/>
        <v>0</v>
      </c>
      <c r="S34" s="44">
        <f t="shared" si="3"/>
        <v>5</v>
      </c>
      <c r="T34" s="44">
        <f t="shared" si="4"/>
        <v>0</v>
      </c>
      <c r="U34" s="44">
        <f t="shared" si="5"/>
        <v>0</v>
      </c>
      <c r="V34" s="44" t="str">
        <f t="shared" si="6"/>
        <v>10</v>
      </c>
      <c r="W34" s="45">
        <f t="shared" si="7"/>
        <v>440</v>
      </c>
      <c r="X34" s="46" t="s">
        <v>325</v>
      </c>
      <c r="Y34" s="1"/>
    </row>
    <row r="35" spans="1:25" ht="19.9" customHeight="1">
      <c r="A35" s="47">
        <v>25205</v>
      </c>
      <c r="B35" s="47" t="s">
        <v>149</v>
      </c>
      <c r="C35" s="54">
        <v>29780</v>
      </c>
      <c r="D35" s="50">
        <v>44068</v>
      </c>
      <c r="E35" s="51"/>
      <c r="F35" s="41">
        <v>1</v>
      </c>
      <c r="G35" s="52">
        <v>8</v>
      </c>
      <c r="H35" s="52">
        <v>15</v>
      </c>
      <c r="I35" s="52">
        <v>5</v>
      </c>
      <c r="J35" s="52"/>
      <c r="K35" s="52">
        <v>4</v>
      </c>
      <c r="L35" s="52"/>
      <c r="M35" s="52"/>
      <c r="N35" s="43">
        <f t="shared" si="0"/>
        <v>39</v>
      </c>
      <c r="O35" s="44">
        <f t="shared" si="9"/>
        <v>136</v>
      </c>
      <c r="P35" s="44">
        <f t="shared" si="10"/>
        <v>120</v>
      </c>
      <c r="Q35" s="44">
        <f t="shared" si="1"/>
        <v>40</v>
      </c>
      <c r="R35" s="44">
        <f t="shared" si="2"/>
        <v>0</v>
      </c>
      <c r="S35" s="44">
        <f t="shared" si="3"/>
        <v>30</v>
      </c>
      <c r="T35" s="44">
        <f t="shared" si="4"/>
        <v>0</v>
      </c>
      <c r="U35" s="44">
        <f t="shared" si="5"/>
        <v>0</v>
      </c>
      <c r="V35" s="44" t="str">
        <f t="shared" si="6"/>
        <v>10</v>
      </c>
      <c r="W35" s="45">
        <f t="shared" si="7"/>
        <v>336</v>
      </c>
      <c r="X35" s="53" t="s">
        <v>326</v>
      </c>
      <c r="Y35" s="1"/>
    </row>
    <row r="36" spans="1:25" ht="19.9" customHeight="1">
      <c r="A36" s="47">
        <v>24908</v>
      </c>
      <c r="B36" s="47" t="s">
        <v>54</v>
      </c>
      <c r="C36" s="54">
        <v>25684</v>
      </c>
      <c r="D36" s="50">
        <v>44068</v>
      </c>
      <c r="E36" s="51"/>
      <c r="F36" s="41">
        <v>1</v>
      </c>
      <c r="G36" s="52">
        <v>14</v>
      </c>
      <c r="H36" s="52">
        <v>5</v>
      </c>
      <c r="I36" s="52"/>
      <c r="J36" s="52"/>
      <c r="K36" s="52"/>
      <c r="L36" s="52"/>
      <c r="M36" s="52"/>
      <c r="N36" s="43">
        <f t="shared" si="0"/>
        <v>50</v>
      </c>
      <c r="O36" s="44">
        <f t="shared" si="9"/>
        <v>238</v>
      </c>
      <c r="P36" s="44">
        <f t="shared" si="10"/>
        <v>70</v>
      </c>
      <c r="Q36" s="44">
        <f t="shared" si="1"/>
        <v>0</v>
      </c>
      <c r="R36" s="44">
        <f t="shared" si="2"/>
        <v>0</v>
      </c>
      <c r="S36" s="44">
        <f t="shared" si="3"/>
        <v>0</v>
      </c>
      <c r="T36" s="44">
        <f t="shared" si="4"/>
        <v>0</v>
      </c>
      <c r="U36" s="44">
        <f t="shared" si="5"/>
        <v>0</v>
      </c>
      <c r="V36" s="44" t="str">
        <f t="shared" si="6"/>
        <v>10</v>
      </c>
      <c r="W36" s="45">
        <f t="shared" si="7"/>
        <v>318</v>
      </c>
      <c r="X36" s="46" t="s">
        <v>327</v>
      </c>
      <c r="Y36" s="1"/>
    </row>
    <row r="37" spans="1:25" ht="19.9" customHeight="1">
      <c r="A37" s="47">
        <v>25097</v>
      </c>
      <c r="B37" s="47" t="s">
        <v>117</v>
      </c>
      <c r="C37" s="54">
        <v>28773</v>
      </c>
      <c r="D37" s="50">
        <v>44068</v>
      </c>
      <c r="E37" s="51"/>
      <c r="F37" s="41">
        <v>1</v>
      </c>
      <c r="G37" s="52"/>
      <c r="H37" s="52"/>
      <c r="I37" s="52">
        <v>9</v>
      </c>
      <c r="J37" s="52"/>
      <c r="K37" s="52">
        <v>2</v>
      </c>
      <c r="L37" s="52">
        <v>2</v>
      </c>
      <c r="M37" s="52"/>
      <c r="N37" s="43">
        <f t="shared" si="0"/>
        <v>41</v>
      </c>
      <c r="O37" s="44">
        <f t="shared" si="9"/>
        <v>0</v>
      </c>
      <c r="P37" s="44">
        <f t="shared" si="10"/>
        <v>0</v>
      </c>
      <c r="Q37" s="44">
        <f t="shared" si="1"/>
        <v>80</v>
      </c>
      <c r="R37" s="44">
        <f t="shared" si="2"/>
        <v>0</v>
      </c>
      <c r="S37" s="44">
        <f t="shared" si="3"/>
        <v>10</v>
      </c>
      <c r="T37" s="44">
        <f t="shared" si="4"/>
        <v>20</v>
      </c>
      <c r="U37" s="44">
        <f t="shared" si="5"/>
        <v>0</v>
      </c>
      <c r="V37" s="44" t="str">
        <f t="shared" si="6"/>
        <v>10</v>
      </c>
      <c r="W37" s="45">
        <f t="shared" si="7"/>
        <v>120</v>
      </c>
      <c r="X37" s="53" t="s">
        <v>328</v>
      </c>
      <c r="Y37" s="1"/>
    </row>
    <row r="38" spans="1:25" ht="19.9" customHeight="1">
      <c r="A38" s="47">
        <v>25033</v>
      </c>
      <c r="B38" s="47" t="s">
        <v>103</v>
      </c>
      <c r="C38" s="54">
        <v>25982</v>
      </c>
      <c r="D38" s="50">
        <v>44068</v>
      </c>
      <c r="E38" s="51"/>
      <c r="F38" s="41">
        <v>1</v>
      </c>
      <c r="G38" s="52"/>
      <c r="H38" s="52"/>
      <c r="I38" s="52">
        <v>4</v>
      </c>
      <c r="J38" s="52"/>
      <c r="K38" s="52">
        <v>4</v>
      </c>
      <c r="L38" s="52">
        <v>4</v>
      </c>
      <c r="M38" s="52"/>
      <c r="N38" s="43">
        <f t="shared" si="0"/>
        <v>49</v>
      </c>
      <c r="O38" s="44">
        <f t="shared" si="9"/>
        <v>0</v>
      </c>
      <c r="P38" s="44">
        <f t="shared" si="10"/>
        <v>0</v>
      </c>
      <c r="Q38" s="44">
        <f t="shared" si="1"/>
        <v>30</v>
      </c>
      <c r="R38" s="44">
        <f t="shared" si="2"/>
        <v>0</v>
      </c>
      <c r="S38" s="44">
        <f t="shared" si="3"/>
        <v>30</v>
      </c>
      <c r="T38" s="44">
        <f t="shared" si="4"/>
        <v>40</v>
      </c>
      <c r="U38" s="44">
        <f t="shared" si="5"/>
        <v>0</v>
      </c>
      <c r="V38" s="44" t="str">
        <f t="shared" si="6"/>
        <v>10</v>
      </c>
      <c r="W38" s="45">
        <f t="shared" si="7"/>
        <v>110</v>
      </c>
      <c r="X38" s="46" t="s">
        <v>329</v>
      </c>
      <c r="Y38" s="1"/>
    </row>
    <row r="39" spans="1:25" ht="19.9" customHeight="1">
      <c r="A39" s="47">
        <v>25119</v>
      </c>
      <c r="B39" s="47" t="s">
        <v>121</v>
      </c>
      <c r="C39" s="54">
        <v>23544</v>
      </c>
      <c r="D39" s="50">
        <v>44068</v>
      </c>
      <c r="E39" s="51"/>
      <c r="F39" s="41">
        <v>1</v>
      </c>
      <c r="G39" s="52"/>
      <c r="H39" s="52"/>
      <c r="I39" s="52"/>
      <c r="J39" s="52"/>
      <c r="K39" s="52"/>
      <c r="L39" s="52"/>
      <c r="M39" s="52"/>
      <c r="N39" s="43">
        <f t="shared" si="0"/>
        <v>56</v>
      </c>
      <c r="O39" s="44">
        <f t="shared" si="9"/>
        <v>0</v>
      </c>
      <c r="P39" s="44">
        <f t="shared" si="10"/>
        <v>0</v>
      </c>
      <c r="Q39" s="44">
        <f t="shared" si="1"/>
        <v>0</v>
      </c>
      <c r="R39" s="44">
        <f t="shared" si="2"/>
        <v>0</v>
      </c>
      <c r="S39" s="44">
        <f t="shared" si="3"/>
        <v>0</v>
      </c>
      <c r="T39" s="44">
        <f t="shared" si="4"/>
        <v>0</v>
      </c>
      <c r="U39" s="44">
        <f t="shared" si="5"/>
        <v>0</v>
      </c>
      <c r="V39" s="44">
        <f t="shared" si="6"/>
        <v>20</v>
      </c>
      <c r="W39" s="45">
        <f t="shared" si="7"/>
        <v>20</v>
      </c>
      <c r="X39" s="53" t="s">
        <v>330</v>
      </c>
      <c r="Y39" s="1"/>
    </row>
    <row r="40" spans="1:25" ht="19.9" customHeight="1">
      <c r="A40" s="47">
        <v>25283</v>
      </c>
      <c r="B40" s="47" t="s">
        <v>196</v>
      </c>
      <c r="C40" s="54">
        <v>23796</v>
      </c>
      <c r="D40" s="50">
        <v>44068</v>
      </c>
      <c r="E40" s="51"/>
      <c r="F40" s="41">
        <v>1</v>
      </c>
      <c r="G40" s="52"/>
      <c r="H40" s="52"/>
      <c r="I40" s="52">
        <v>7</v>
      </c>
      <c r="J40" s="52">
        <v>3</v>
      </c>
      <c r="K40" s="52"/>
      <c r="L40" s="52"/>
      <c r="M40" s="52"/>
      <c r="N40" s="43">
        <v>55</v>
      </c>
      <c r="O40" s="44">
        <f t="shared" si="9"/>
        <v>0</v>
      </c>
      <c r="P40" s="44">
        <f t="shared" si="10"/>
        <v>0</v>
      </c>
      <c r="Q40" s="44">
        <f t="shared" si="1"/>
        <v>60</v>
      </c>
      <c r="R40" s="44">
        <f t="shared" si="2"/>
        <v>15</v>
      </c>
      <c r="S40" s="44">
        <f t="shared" si="3"/>
        <v>0</v>
      </c>
      <c r="T40" s="44">
        <f t="shared" si="4"/>
        <v>0</v>
      </c>
      <c r="U40" s="44">
        <f t="shared" si="5"/>
        <v>0</v>
      </c>
      <c r="V40" s="44">
        <v>20</v>
      </c>
      <c r="W40" s="45">
        <f t="shared" si="7"/>
        <v>95</v>
      </c>
      <c r="X40" s="46" t="s">
        <v>331</v>
      </c>
      <c r="Y40" s="1"/>
    </row>
    <row r="41" spans="1:25" ht="19.9" customHeight="1">
      <c r="A41" s="47">
        <v>25291</v>
      </c>
      <c r="B41" s="47" t="s">
        <v>198</v>
      </c>
      <c r="C41" s="54">
        <v>28014</v>
      </c>
      <c r="D41" s="50">
        <v>44068</v>
      </c>
      <c r="E41" s="51"/>
      <c r="F41" s="41">
        <v>1</v>
      </c>
      <c r="G41" s="52"/>
      <c r="H41" s="52"/>
      <c r="I41" s="52">
        <v>5</v>
      </c>
      <c r="J41" s="52"/>
      <c r="K41" s="52">
        <v>2</v>
      </c>
      <c r="L41" s="52">
        <v>2</v>
      </c>
      <c r="M41" s="52"/>
      <c r="N41" s="43">
        <f aca="true" t="shared" si="11" ref="N41:N55">DATEDIF(C41,D41,"y")</f>
        <v>43</v>
      </c>
      <c r="O41" s="44">
        <f t="shared" si="9"/>
        <v>0</v>
      </c>
      <c r="P41" s="44">
        <f t="shared" si="10"/>
        <v>0</v>
      </c>
      <c r="Q41" s="44">
        <f t="shared" si="1"/>
        <v>40</v>
      </c>
      <c r="R41" s="44">
        <f t="shared" si="2"/>
        <v>0</v>
      </c>
      <c r="S41" s="44">
        <f t="shared" si="3"/>
        <v>10</v>
      </c>
      <c r="T41" s="44">
        <f t="shared" si="4"/>
        <v>20</v>
      </c>
      <c r="U41" s="44">
        <f t="shared" si="5"/>
        <v>0</v>
      </c>
      <c r="V41" s="44" t="str">
        <f aca="true" t="shared" si="12" ref="V41:V104">IF(N41&gt;50,20,IF(N41&lt;=50,"10"))</f>
        <v>10</v>
      </c>
      <c r="W41" s="45">
        <f t="shared" si="7"/>
        <v>80</v>
      </c>
      <c r="X41" s="53" t="s">
        <v>332</v>
      </c>
      <c r="Y41" s="1"/>
    </row>
    <row r="42" spans="1:25" ht="19.9" customHeight="1">
      <c r="A42" s="47">
        <v>25272</v>
      </c>
      <c r="B42" s="47" t="s">
        <v>194</v>
      </c>
      <c r="C42" s="54">
        <v>22287</v>
      </c>
      <c r="D42" s="50">
        <v>44068</v>
      </c>
      <c r="E42" s="51"/>
      <c r="F42" s="41">
        <v>1</v>
      </c>
      <c r="G42" s="52"/>
      <c r="H42" s="52"/>
      <c r="I42" s="52">
        <v>5</v>
      </c>
      <c r="J42" s="52"/>
      <c r="K42" s="52"/>
      <c r="L42" s="52"/>
      <c r="M42" s="52">
        <v>67</v>
      </c>
      <c r="N42" s="43">
        <f t="shared" si="11"/>
        <v>59</v>
      </c>
      <c r="O42" s="44">
        <f t="shared" si="9"/>
        <v>0</v>
      </c>
      <c r="P42" s="44">
        <f t="shared" si="10"/>
        <v>0</v>
      </c>
      <c r="Q42" s="44">
        <f t="shared" si="1"/>
        <v>40</v>
      </c>
      <c r="R42" s="44">
        <f t="shared" si="2"/>
        <v>0</v>
      </c>
      <c r="S42" s="44">
        <f t="shared" si="3"/>
        <v>0</v>
      </c>
      <c r="T42" s="44">
        <f t="shared" si="4"/>
        <v>0</v>
      </c>
      <c r="U42" s="44">
        <f t="shared" si="5"/>
        <v>15</v>
      </c>
      <c r="V42" s="44">
        <f t="shared" si="12"/>
        <v>20</v>
      </c>
      <c r="W42" s="45">
        <f t="shared" si="7"/>
        <v>75</v>
      </c>
      <c r="X42" s="46" t="s">
        <v>333</v>
      </c>
      <c r="Y42" s="1"/>
    </row>
    <row r="43" spans="1:25" ht="19.9" customHeight="1">
      <c r="A43" s="47">
        <v>25322</v>
      </c>
      <c r="B43" s="47" t="s">
        <v>181</v>
      </c>
      <c r="C43" s="54">
        <v>31622</v>
      </c>
      <c r="D43" s="50">
        <v>44068</v>
      </c>
      <c r="E43" s="51"/>
      <c r="F43" s="41">
        <v>1</v>
      </c>
      <c r="G43" s="52"/>
      <c r="H43" s="52"/>
      <c r="I43" s="52">
        <v>6</v>
      </c>
      <c r="J43" s="52"/>
      <c r="K43" s="52">
        <v>2</v>
      </c>
      <c r="L43" s="52"/>
      <c r="M43" s="52"/>
      <c r="N43" s="43">
        <f t="shared" si="11"/>
        <v>34</v>
      </c>
      <c r="O43" s="44">
        <f t="shared" si="9"/>
        <v>0</v>
      </c>
      <c r="P43" s="44">
        <f t="shared" si="10"/>
        <v>0</v>
      </c>
      <c r="Q43" s="44">
        <f t="shared" si="1"/>
        <v>50</v>
      </c>
      <c r="R43" s="44">
        <f t="shared" si="2"/>
        <v>0</v>
      </c>
      <c r="S43" s="44">
        <f t="shared" si="3"/>
        <v>10</v>
      </c>
      <c r="T43" s="44">
        <f t="shared" si="4"/>
        <v>0</v>
      </c>
      <c r="U43" s="44">
        <f t="shared" si="5"/>
        <v>0</v>
      </c>
      <c r="V43" s="44" t="str">
        <f t="shared" si="12"/>
        <v>10</v>
      </c>
      <c r="W43" s="45">
        <f t="shared" si="7"/>
        <v>70</v>
      </c>
      <c r="X43" s="53" t="s">
        <v>334</v>
      </c>
      <c r="Y43" s="1"/>
    </row>
    <row r="44" spans="1:25" ht="19.9" customHeight="1">
      <c r="A44" s="47">
        <v>25422</v>
      </c>
      <c r="B44" s="47" t="s">
        <v>230</v>
      </c>
      <c r="C44" s="54">
        <v>29323</v>
      </c>
      <c r="D44" s="50">
        <v>44068</v>
      </c>
      <c r="E44" s="51"/>
      <c r="F44" s="41">
        <v>1</v>
      </c>
      <c r="G44" s="52"/>
      <c r="H44" s="52"/>
      <c r="I44" s="52">
        <v>4</v>
      </c>
      <c r="J44" s="52"/>
      <c r="K44" s="52">
        <v>2</v>
      </c>
      <c r="L44" s="52">
        <v>2</v>
      </c>
      <c r="M44" s="52"/>
      <c r="N44" s="43">
        <f t="shared" si="11"/>
        <v>40</v>
      </c>
      <c r="O44" s="44">
        <f t="shared" si="9"/>
        <v>0</v>
      </c>
      <c r="P44" s="44">
        <f t="shared" si="10"/>
        <v>0</v>
      </c>
      <c r="Q44" s="44">
        <f t="shared" si="1"/>
        <v>30</v>
      </c>
      <c r="R44" s="44">
        <f t="shared" si="2"/>
        <v>0</v>
      </c>
      <c r="S44" s="44">
        <f t="shared" si="3"/>
        <v>10</v>
      </c>
      <c r="T44" s="44">
        <f t="shared" si="4"/>
        <v>20</v>
      </c>
      <c r="U44" s="44">
        <f t="shared" si="5"/>
        <v>0</v>
      </c>
      <c r="V44" s="44" t="str">
        <f t="shared" si="12"/>
        <v>10</v>
      </c>
      <c r="W44" s="45">
        <f t="shared" si="7"/>
        <v>70</v>
      </c>
      <c r="X44" s="46" t="s">
        <v>335</v>
      </c>
      <c r="Y44" s="1"/>
    </row>
    <row r="45" spans="1:25" ht="19.9" customHeight="1">
      <c r="A45" s="47">
        <v>25412</v>
      </c>
      <c r="B45" s="47" t="s">
        <v>232</v>
      </c>
      <c r="C45" s="54">
        <v>28142</v>
      </c>
      <c r="D45" s="50">
        <v>44068</v>
      </c>
      <c r="E45" s="51"/>
      <c r="F45" s="41">
        <v>1</v>
      </c>
      <c r="G45" s="52"/>
      <c r="H45" s="52"/>
      <c r="I45" s="52">
        <v>6</v>
      </c>
      <c r="J45" s="52"/>
      <c r="K45" s="52">
        <v>2</v>
      </c>
      <c r="L45" s="52"/>
      <c r="M45" s="52"/>
      <c r="N45" s="43">
        <f t="shared" si="11"/>
        <v>43</v>
      </c>
      <c r="O45" s="44">
        <f t="shared" si="9"/>
        <v>0</v>
      </c>
      <c r="P45" s="44">
        <f t="shared" si="10"/>
        <v>0</v>
      </c>
      <c r="Q45" s="44">
        <f t="shared" si="1"/>
        <v>50</v>
      </c>
      <c r="R45" s="44">
        <f t="shared" si="2"/>
        <v>0</v>
      </c>
      <c r="S45" s="44">
        <f t="shared" si="3"/>
        <v>10</v>
      </c>
      <c r="T45" s="44">
        <f t="shared" si="4"/>
        <v>0</v>
      </c>
      <c r="U45" s="44">
        <f t="shared" si="5"/>
        <v>0</v>
      </c>
      <c r="V45" s="44" t="str">
        <f t="shared" si="12"/>
        <v>10</v>
      </c>
      <c r="W45" s="45">
        <f t="shared" si="7"/>
        <v>70</v>
      </c>
      <c r="X45" s="53" t="s">
        <v>336</v>
      </c>
      <c r="Y45" s="1"/>
    </row>
    <row r="46" spans="1:25" ht="19.9" customHeight="1">
      <c r="A46" s="47">
        <v>25349</v>
      </c>
      <c r="B46" s="47" t="s">
        <v>189</v>
      </c>
      <c r="C46" s="54">
        <v>24715</v>
      </c>
      <c r="D46" s="50">
        <v>44068</v>
      </c>
      <c r="E46" s="51"/>
      <c r="F46" s="41">
        <v>1</v>
      </c>
      <c r="G46" s="52"/>
      <c r="H46" s="52"/>
      <c r="I46" s="52">
        <v>4</v>
      </c>
      <c r="J46" s="52"/>
      <c r="K46" s="52"/>
      <c r="L46" s="52"/>
      <c r="M46" s="52">
        <v>67</v>
      </c>
      <c r="N46" s="43">
        <f t="shared" si="11"/>
        <v>52</v>
      </c>
      <c r="O46" s="44">
        <f t="shared" si="9"/>
        <v>0</v>
      </c>
      <c r="P46" s="44">
        <f t="shared" si="10"/>
        <v>0</v>
      </c>
      <c r="Q46" s="44">
        <f t="shared" si="1"/>
        <v>30</v>
      </c>
      <c r="R46" s="44">
        <f t="shared" si="2"/>
        <v>0</v>
      </c>
      <c r="S46" s="44">
        <f t="shared" si="3"/>
        <v>0</v>
      </c>
      <c r="T46" s="44">
        <f t="shared" si="4"/>
        <v>0</v>
      </c>
      <c r="U46" s="44">
        <f t="shared" si="5"/>
        <v>15</v>
      </c>
      <c r="V46" s="44">
        <f t="shared" si="12"/>
        <v>20</v>
      </c>
      <c r="W46" s="45">
        <f t="shared" si="7"/>
        <v>65</v>
      </c>
      <c r="X46" s="46" t="s">
        <v>337</v>
      </c>
      <c r="Y46" s="1"/>
    </row>
    <row r="47" spans="1:25" ht="19.9" customHeight="1">
      <c r="A47" s="47">
        <v>25362</v>
      </c>
      <c r="B47" s="47" t="s">
        <v>219</v>
      </c>
      <c r="C47" s="54">
        <v>20033</v>
      </c>
      <c r="D47" s="50">
        <v>44068</v>
      </c>
      <c r="E47" s="51"/>
      <c r="F47" s="41">
        <v>1</v>
      </c>
      <c r="G47" s="52"/>
      <c r="H47" s="52"/>
      <c r="I47" s="52">
        <v>5</v>
      </c>
      <c r="J47" s="52"/>
      <c r="K47" s="52">
        <v>1</v>
      </c>
      <c r="L47" s="52"/>
      <c r="M47" s="52"/>
      <c r="N47" s="43">
        <f t="shared" si="11"/>
        <v>65</v>
      </c>
      <c r="O47" s="44">
        <f t="shared" si="9"/>
        <v>0</v>
      </c>
      <c r="P47" s="44">
        <f t="shared" si="10"/>
        <v>0</v>
      </c>
      <c r="Q47" s="44">
        <f t="shared" si="1"/>
        <v>40</v>
      </c>
      <c r="R47" s="44">
        <f t="shared" si="2"/>
        <v>0</v>
      </c>
      <c r="S47" s="44">
        <f t="shared" si="3"/>
        <v>5</v>
      </c>
      <c r="T47" s="44">
        <f t="shared" si="4"/>
        <v>0</v>
      </c>
      <c r="U47" s="44">
        <f t="shared" si="5"/>
        <v>0</v>
      </c>
      <c r="V47" s="44">
        <f t="shared" si="12"/>
        <v>20</v>
      </c>
      <c r="W47" s="45">
        <f t="shared" si="7"/>
        <v>65</v>
      </c>
      <c r="X47" s="53" t="s">
        <v>338</v>
      </c>
      <c r="Y47" s="1"/>
    </row>
    <row r="48" spans="1:25" ht="19.9" customHeight="1">
      <c r="A48" s="47">
        <v>25602</v>
      </c>
      <c r="B48" s="47" t="s">
        <v>294</v>
      </c>
      <c r="C48" s="54">
        <v>31747</v>
      </c>
      <c r="D48" s="50">
        <v>44068</v>
      </c>
      <c r="E48" s="51"/>
      <c r="F48" s="41">
        <v>1</v>
      </c>
      <c r="G48" s="52"/>
      <c r="H48" s="52"/>
      <c r="I48" s="52">
        <v>4</v>
      </c>
      <c r="J48" s="52"/>
      <c r="K48" s="52">
        <v>2</v>
      </c>
      <c r="L48" s="52"/>
      <c r="M48" s="52">
        <v>67</v>
      </c>
      <c r="N48" s="43">
        <f t="shared" si="11"/>
        <v>33</v>
      </c>
      <c r="O48" s="44">
        <f t="shared" si="9"/>
        <v>0</v>
      </c>
      <c r="P48" s="44">
        <f t="shared" si="10"/>
        <v>0</v>
      </c>
      <c r="Q48" s="44">
        <f t="shared" si="1"/>
        <v>30</v>
      </c>
      <c r="R48" s="44">
        <f t="shared" si="2"/>
        <v>0</v>
      </c>
      <c r="S48" s="44">
        <f t="shared" si="3"/>
        <v>10</v>
      </c>
      <c r="T48" s="44">
        <f t="shared" si="4"/>
        <v>0</v>
      </c>
      <c r="U48" s="44">
        <f t="shared" si="5"/>
        <v>15</v>
      </c>
      <c r="V48" s="44" t="str">
        <f t="shared" si="12"/>
        <v>10</v>
      </c>
      <c r="W48" s="45">
        <f t="shared" si="7"/>
        <v>65</v>
      </c>
      <c r="X48" s="46" t="s">
        <v>339</v>
      </c>
      <c r="Y48" s="1"/>
    </row>
    <row r="49" spans="1:25" ht="19.9" customHeight="1">
      <c r="A49" s="47">
        <v>24961</v>
      </c>
      <c r="B49" s="47" t="s">
        <v>65</v>
      </c>
      <c r="C49" s="54">
        <v>30555</v>
      </c>
      <c r="D49" s="50">
        <v>44068</v>
      </c>
      <c r="E49" s="51"/>
      <c r="F49" s="41">
        <v>1</v>
      </c>
      <c r="G49" s="52"/>
      <c r="H49" s="52"/>
      <c r="I49" s="52">
        <v>4</v>
      </c>
      <c r="J49" s="52"/>
      <c r="K49" s="52">
        <v>3</v>
      </c>
      <c r="L49" s="52"/>
      <c r="M49" s="52"/>
      <c r="N49" s="43">
        <f t="shared" si="11"/>
        <v>36</v>
      </c>
      <c r="O49" s="44">
        <f t="shared" si="9"/>
        <v>0</v>
      </c>
      <c r="P49" s="44">
        <f t="shared" si="10"/>
        <v>0</v>
      </c>
      <c r="Q49" s="44">
        <f t="shared" si="1"/>
        <v>30</v>
      </c>
      <c r="R49" s="44">
        <f t="shared" si="2"/>
        <v>0</v>
      </c>
      <c r="S49" s="44">
        <f t="shared" si="3"/>
        <v>20</v>
      </c>
      <c r="T49" s="44">
        <f t="shared" si="4"/>
        <v>0</v>
      </c>
      <c r="U49" s="44">
        <f t="shared" si="5"/>
        <v>0</v>
      </c>
      <c r="V49" s="44" t="str">
        <f t="shared" si="12"/>
        <v>10</v>
      </c>
      <c r="W49" s="45">
        <f t="shared" si="7"/>
        <v>60</v>
      </c>
      <c r="X49" s="53" t="s">
        <v>340</v>
      </c>
      <c r="Y49" s="1"/>
    </row>
    <row r="50" spans="1:25" ht="19.9" customHeight="1">
      <c r="A50" s="47">
        <v>25186</v>
      </c>
      <c r="B50" s="47"/>
      <c r="C50" s="54">
        <v>25271</v>
      </c>
      <c r="D50" s="50">
        <v>44068</v>
      </c>
      <c r="E50" s="51"/>
      <c r="F50" s="41">
        <v>1</v>
      </c>
      <c r="G50" s="52"/>
      <c r="H50" s="52"/>
      <c r="I50" s="52">
        <v>4</v>
      </c>
      <c r="J50" s="52"/>
      <c r="K50" s="52">
        <v>2</v>
      </c>
      <c r="L50" s="52"/>
      <c r="M50" s="52"/>
      <c r="N50" s="43">
        <f t="shared" si="11"/>
        <v>51</v>
      </c>
      <c r="O50" s="44">
        <f t="shared" si="9"/>
        <v>0</v>
      </c>
      <c r="P50" s="44">
        <f t="shared" si="10"/>
        <v>0</v>
      </c>
      <c r="Q50" s="44">
        <f t="shared" si="1"/>
        <v>30</v>
      </c>
      <c r="R50" s="44">
        <f t="shared" si="2"/>
        <v>0</v>
      </c>
      <c r="S50" s="44">
        <f t="shared" si="3"/>
        <v>10</v>
      </c>
      <c r="T50" s="44">
        <f t="shared" si="4"/>
        <v>0</v>
      </c>
      <c r="U50" s="44">
        <f t="shared" si="5"/>
        <v>0</v>
      </c>
      <c r="V50" s="44">
        <f t="shared" si="12"/>
        <v>20</v>
      </c>
      <c r="W50" s="45">
        <f t="shared" si="7"/>
        <v>60</v>
      </c>
      <c r="X50" s="46" t="s">
        <v>341</v>
      </c>
      <c r="Y50" s="1"/>
    </row>
    <row r="51" spans="1:25" ht="19.9" customHeight="1">
      <c r="A51" s="47">
        <v>25226</v>
      </c>
      <c r="B51" s="47" t="s">
        <v>160</v>
      </c>
      <c r="C51" s="54">
        <v>22126</v>
      </c>
      <c r="D51" s="50">
        <v>44068</v>
      </c>
      <c r="E51" s="51"/>
      <c r="F51" s="41">
        <v>1</v>
      </c>
      <c r="G51" s="52"/>
      <c r="H51" s="52"/>
      <c r="I51" s="52">
        <v>5</v>
      </c>
      <c r="J51" s="52"/>
      <c r="K51" s="52"/>
      <c r="L51" s="52"/>
      <c r="M51" s="52"/>
      <c r="N51" s="43">
        <f t="shared" si="11"/>
        <v>60</v>
      </c>
      <c r="O51" s="44">
        <f t="shared" si="9"/>
        <v>0</v>
      </c>
      <c r="P51" s="44">
        <f t="shared" si="10"/>
        <v>0</v>
      </c>
      <c r="Q51" s="44">
        <f t="shared" si="1"/>
        <v>40</v>
      </c>
      <c r="R51" s="44">
        <f t="shared" si="2"/>
        <v>0</v>
      </c>
      <c r="S51" s="44">
        <f t="shared" si="3"/>
        <v>0</v>
      </c>
      <c r="T51" s="44">
        <f t="shared" si="4"/>
        <v>0</v>
      </c>
      <c r="U51" s="44">
        <f t="shared" si="5"/>
        <v>0</v>
      </c>
      <c r="V51" s="44">
        <f t="shared" si="12"/>
        <v>20</v>
      </c>
      <c r="W51" s="45">
        <f t="shared" si="7"/>
        <v>60</v>
      </c>
      <c r="X51" s="53" t="s">
        <v>342</v>
      </c>
      <c r="Y51" s="1"/>
    </row>
    <row r="52" spans="1:25" ht="19.9" customHeight="1">
      <c r="A52" s="47">
        <v>25329</v>
      </c>
      <c r="B52" s="47" t="s">
        <v>184</v>
      </c>
      <c r="C52" s="54">
        <v>26371</v>
      </c>
      <c r="D52" s="50">
        <v>44068</v>
      </c>
      <c r="E52" s="51"/>
      <c r="F52" s="41">
        <v>1</v>
      </c>
      <c r="G52" s="52"/>
      <c r="H52" s="52"/>
      <c r="I52" s="52">
        <v>6</v>
      </c>
      <c r="J52" s="52"/>
      <c r="K52" s="52"/>
      <c r="L52" s="52"/>
      <c r="M52" s="52"/>
      <c r="N52" s="43">
        <f t="shared" si="11"/>
        <v>48</v>
      </c>
      <c r="O52" s="44">
        <f t="shared" si="9"/>
        <v>0</v>
      </c>
      <c r="P52" s="44">
        <f t="shared" si="10"/>
        <v>0</v>
      </c>
      <c r="Q52" s="44">
        <f t="shared" si="1"/>
        <v>50</v>
      </c>
      <c r="R52" s="44">
        <f t="shared" si="2"/>
        <v>0</v>
      </c>
      <c r="S52" s="44">
        <f t="shared" si="3"/>
        <v>0</v>
      </c>
      <c r="T52" s="44">
        <f t="shared" si="4"/>
        <v>0</v>
      </c>
      <c r="U52" s="44">
        <f t="shared" si="5"/>
        <v>0</v>
      </c>
      <c r="V52" s="44" t="str">
        <f t="shared" si="12"/>
        <v>10</v>
      </c>
      <c r="W52" s="45">
        <f t="shared" si="7"/>
        <v>60</v>
      </c>
      <c r="X52" s="46" t="s">
        <v>343</v>
      </c>
      <c r="Y52" s="1"/>
    </row>
    <row r="53" spans="1:25" ht="19.9" customHeight="1">
      <c r="A53" s="47">
        <v>25362</v>
      </c>
      <c r="B53" s="47" t="s">
        <v>219</v>
      </c>
      <c r="C53" s="54">
        <v>20033</v>
      </c>
      <c r="D53" s="50">
        <v>44068</v>
      </c>
      <c r="E53" s="51"/>
      <c r="F53" s="41">
        <v>1</v>
      </c>
      <c r="G53" s="52"/>
      <c r="H53" s="52"/>
      <c r="I53" s="52">
        <v>5</v>
      </c>
      <c r="J53" s="52"/>
      <c r="K53" s="52"/>
      <c r="L53" s="52"/>
      <c r="M53" s="52"/>
      <c r="N53" s="43">
        <f t="shared" si="11"/>
        <v>65</v>
      </c>
      <c r="O53" s="44">
        <f t="shared" si="9"/>
        <v>0</v>
      </c>
      <c r="P53" s="44">
        <f t="shared" si="10"/>
        <v>0</v>
      </c>
      <c r="Q53" s="44">
        <f t="shared" si="1"/>
        <v>40</v>
      </c>
      <c r="R53" s="44">
        <f t="shared" si="2"/>
        <v>0</v>
      </c>
      <c r="S53" s="44">
        <f t="shared" si="3"/>
        <v>0</v>
      </c>
      <c r="T53" s="44">
        <f t="shared" si="4"/>
        <v>0</v>
      </c>
      <c r="U53" s="44">
        <f t="shared" si="5"/>
        <v>0</v>
      </c>
      <c r="V53" s="44">
        <f t="shared" si="12"/>
        <v>20</v>
      </c>
      <c r="W53" s="45">
        <f t="shared" si="7"/>
        <v>60</v>
      </c>
      <c r="X53" s="53" t="s">
        <v>344</v>
      </c>
      <c r="Y53" s="1"/>
    </row>
    <row r="54" spans="1:25" ht="19.9" customHeight="1">
      <c r="A54" s="47">
        <v>25060</v>
      </c>
      <c r="B54" s="47" t="s">
        <v>116</v>
      </c>
      <c r="C54" s="54">
        <v>24807</v>
      </c>
      <c r="D54" s="50">
        <v>44068</v>
      </c>
      <c r="E54" s="51"/>
      <c r="F54" s="41">
        <v>1</v>
      </c>
      <c r="G54" s="52"/>
      <c r="H54" s="52"/>
      <c r="I54" s="52">
        <v>4</v>
      </c>
      <c r="J54" s="52"/>
      <c r="K54" s="52">
        <v>1</v>
      </c>
      <c r="L54" s="52"/>
      <c r="M54" s="52"/>
      <c r="N54" s="43">
        <f t="shared" si="11"/>
        <v>52</v>
      </c>
      <c r="O54" s="44">
        <f t="shared" si="9"/>
        <v>0</v>
      </c>
      <c r="P54" s="44">
        <f t="shared" si="10"/>
        <v>0</v>
      </c>
      <c r="Q54" s="44">
        <f t="shared" si="1"/>
        <v>30</v>
      </c>
      <c r="R54" s="44">
        <f t="shared" si="2"/>
        <v>0</v>
      </c>
      <c r="S54" s="44">
        <f t="shared" si="3"/>
        <v>5</v>
      </c>
      <c r="T54" s="44">
        <f t="shared" si="4"/>
        <v>0</v>
      </c>
      <c r="U54" s="44">
        <f t="shared" si="5"/>
        <v>0</v>
      </c>
      <c r="V54" s="44">
        <f t="shared" si="12"/>
        <v>20</v>
      </c>
      <c r="W54" s="45">
        <f t="shared" si="7"/>
        <v>55</v>
      </c>
      <c r="X54" s="46" t="s">
        <v>345</v>
      </c>
      <c r="Y54" s="1"/>
    </row>
    <row r="55" spans="1:25" ht="19.9" customHeight="1">
      <c r="A55" s="47">
        <v>25384</v>
      </c>
      <c r="B55" s="47" t="s">
        <v>221</v>
      </c>
      <c r="C55" s="54">
        <v>25312</v>
      </c>
      <c r="D55" s="50">
        <v>44068</v>
      </c>
      <c r="E55" s="51"/>
      <c r="F55" s="41">
        <v>1</v>
      </c>
      <c r="G55" s="52"/>
      <c r="H55" s="52"/>
      <c r="I55" s="52"/>
      <c r="J55" s="52">
        <v>3</v>
      </c>
      <c r="K55" s="52">
        <v>3</v>
      </c>
      <c r="L55" s="52"/>
      <c r="M55" s="52"/>
      <c r="N55" s="43">
        <f t="shared" si="11"/>
        <v>51</v>
      </c>
      <c r="O55" s="44">
        <f t="shared" si="9"/>
        <v>0</v>
      </c>
      <c r="P55" s="44">
        <f t="shared" si="10"/>
        <v>0</v>
      </c>
      <c r="Q55" s="44">
        <f t="shared" si="1"/>
        <v>0</v>
      </c>
      <c r="R55" s="44">
        <f t="shared" si="2"/>
        <v>15</v>
      </c>
      <c r="S55" s="44">
        <f t="shared" si="3"/>
        <v>20</v>
      </c>
      <c r="T55" s="44">
        <f t="shared" si="4"/>
        <v>0</v>
      </c>
      <c r="U55" s="44">
        <f t="shared" si="5"/>
        <v>0</v>
      </c>
      <c r="V55" s="44">
        <f t="shared" si="12"/>
        <v>20</v>
      </c>
      <c r="W55" s="45">
        <f t="shared" si="7"/>
        <v>55</v>
      </c>
      <c r="X55" s="53" t="s">
        <v>346</v>
      </c>
      <c r="Y55" s="1"/>
    </row>
    <row r="56" spans="1:25" ht="19.9" customHeight="1">
      <c r="A56" s="47">
        <v>25296</v>
      </c>
      <c r="B56" s="47"/>
      <c r="C56" s="54">
        <v>26035</v>
      </c>
      <c r="D56" s="50">
        <v>44068</v>
      </c>
      <c r="E56" s="51"/>
      <c r="F56" s="41">
        <v>1</v>
      </c>
      <c r="G56" s="52"/>
      <c r="H56" s="52"/>
      <c r="I56" s="52">
        <v>5</v>
      </c>
      <c r="J56" s="52"/>
      <c r="K56" s="52">
        <v>1</v>
      </c>
      <c r="L56" s="52"/>
      <c r="M56" s="52"/>
      <c r="N56" s="52">
        <v>39</v>
      </c>
      <c r="O56" s="55">
        <f t="shared" si="9"/>
        <v>0</v>
      </c>
      <c r="P56" s="55">
        <f t="shared" si="10"/>
        <v>0</v>
      </c>
      <c r="Q56" s="55">
        <f t="shared" si="1"/>
        <v>40</v>
      </c>
      <c r="R56" s="55">
        <f t="shared" si="2"/>
        <v>0</v>
      </c>
      <c r="S56" s="55">
        <f t="shared" si="3"/>
        <v>5</v>
      </c>
      <c r="T56" s="55">
        <f t="shared" si="4"/>
        <v>0</v>
      </c>
      <c r="U56" s="55">
        <f t="shared" si="5"/>
        <v>0</v>
      </c>
      <c r="V56" s="55" t="str">
        <f t="shared" si="12"/>
        <v>10</v>
      </c>
      <c r="W56" s="45">
        <f t="shared" si="7"/>
        <v>55</v>
      </c>
      <c r="X56" s="46" t="s">
        <v>347</v>
      </c>
      <c r="Y56" s="1"/>
    </row>
    <row r="57" spans="1:25" ht="19.9" customHeight="1">
      <c r="A57" s="47">
        <v>24889</v>
      </c>
      <c r="B57" s="47" t="s">
        <v>49</v>
      </c>
      <c r="C57" s="54">
        <v>29979</v>
      </c>
      <c r="D57" s="50">
        <v>44068</v>
      </c>
      <c r="E57" s="51"/>
      <c r="F57" s="41">
        <v>1</v>
      </c>
      <c r="G57" s="52"/>
      <c r="H57" s="52"/>
      <c r="I57" s="52">
        <v>4</v>
      </c>
      <c r="J57" s="52"/>
      <c r="K57" s="52">
        <v>2</v>
      </c>
      <c r="L57" s="52"/>
      <c r="M57" s="52"/>
      <c r="N57" s="43">
        <f aca="true" t="shared" si="13" ref="N57:N62">DATEDIF(C57,D57,"y")</f>
        <v>38</v>
      </c>
      <c r="O57" s="44">
        <f t="shared" si="9"/>
        <v>0</v>
      </c>
      <c r="P57" s="44">
        <f t="shared" si="10"/>
        <v>0</v>
      </c>
      <c r="Q57" s="44">
        <f t="shared" si="1"/>
        <v>30</v>
      </c>
      <c r="R57" s="44">
        <f t="shared" si="2"/>
        <v>0</v>
      </c>
      <c r="S57" s="44">
        <f t="shared" si="3"/>
        <v>10</v>
      </c>
      <c r="T57" s="44">
        <f t="shared" si="4"/>
        <v>0</v>
      </c>
      <c r="U57" s="44">
        <f t="shared" si="5"/>
        <v>0</v>
      </c>
      <c r="V57" s="44" t="str">
        <f t="shared" si="12"/>
        <v>10</v>
      </c>
      <c r="W57" s="45">
        <f t="shared" si="7"/>
        <v>50</v>
      </c>
      <c r="X57" s="53" t="s">
        <v>348</v>
      </c>
      <c r="Y57" s="1"/>
    </row>
    <row r="58" spans="1:25" ht="19.9" customHeight="1">
      <c r="A58" s="47">
        <v>25029</v>
      </c>
      <c r="B58" s="47" t="s">
        <v>101</v>
      </c>
      <c r="C58" s="54">
        <v>35855</v>
      </c>
      <c r="D58" s="50">
        <v>44068</v>
      </c>
      <c r="E58" s="51"/>
      <c r="F58" s="41">
        <v>1</v>
      </c>
      <c r="G58" s="52"/>
      <c r="H58" s="52"/>
      <c r="I58" s="52">
        <v>4</v>
      </c>
      <c r="J58" s="52"/>
      <c r="K58" s="52">
        <v>2</v>
      </c>
      <c r="L58" s="52"/>
      <c r="M58" s="52"/>
      <c r="N58" s="43">
        <f t="shared" si="13"/>
        <v>22</v>
      </c>
      <c r="O58" s="44">
        <f t="shared" si="9"/>
        <v>0</v>
      </c>
      <c r="P58" s="44">
        <f t="shared" si="10"/>
        <v>0</v>
      </c>
      <c r="Q58" s="44">
        <f t="shared" si="1"/>
        <v>30</v>
      </c>
      <c r="R58" s="44">
        <f t="shared" si="2"/>
        <v>0</v>
      </c>
      <c r="S58" s="44">
        <f t="shared" si="3"/>
        <v>10</v>
      </c>
      <c r="T58" s="44">
        <f t="shared" si="4"/>
        <v>0</v>
      </c>
      <c r="U58" s="44">
        <f t="shared" si="5"/>
        <v>0</v>
      </c>
      <c r="V58" s="44" t="str">
        <f t="shared" si="12"/>
        <v>10</v>
      </c>
      <c r="W58" s="45">
        <f t="shared" si="7"/>
        <v>50</v>
      </c>
      <c r="X58" s="46" t="s">
        <v>349</v>
      </c>
      <c r="Y58" s="1"/>
    </row>
    <row r="59" spans="1:25" ht="19.9" customHeight="1">
      <c r="A59" s="47">
        <v>25051</v>
      </c>
      <c r="B59" s="47" t="s">
        <v>111</v>
      </c>
      <c r="C59" s="54">
        <v>25059</v>
      </c>
      <c r="D59" s="50">
        <v>44068</v>
      </c>
      <c r="E59" s="51"/>
      <c r="F59" s="41">
        <v>2</v>
      </c>
      <c r="G59" s="52"/>
      <c r="H59" s="52"/>
      <c r="I59" s="52"/>
      <c r="J59" s="52"/>
      <c r="K59" s="52">
        <v>2</v>
      </c>
      <c r="L59" s="52">
        <v>2</v>
      </c>
      <c r="M59" s="52"/>
      <c r="N59" s="43">
        <f t="shared" si="13"/>
        <v>52</v>
      </c>
      <c r="O59" s="44">
        <f t="shared" si="9"/>
        <v>0</v>
      </c>
      <c r="P59" s="44">
        <f t="shared" si="10"/>
        <v>0</v>
      </c>
      <c r="Q59" s="44">
        <f t="shared" si="1"/>
        <v>0</v>
      </c>
      <c r="R59" s="44">
        <f t="shared" si="2"/>
        <v>0</v>
      </c>
      <c r="S59" s="44">
        <f t="shared" si="3"/>
        <v>10</v>
      </c>
      <c r="T59" s="44">
        <f t="shared" si="4"/>
        <v>20</v>
      </c>
      <c r="U59" s="44">
        <f t="shared" si="5"/>
        <v>0</v>
      </c>
      <c r="V59" s="44">
        <f t="shared" si="12"/>
        <v>20</v>
      </c>
      <c r="W59" s="45">
        <f t="shared" si="7"/>
        <v>50</v>
      </c>
      <c r="X59" s="53" t="s">
        <v>350</v>
      </c>
      <c r="Y59" s="1"/>
    </row>
    <row r="60" spans="1:25" ht="19.9" customHeight="1">
      <c r="A60" s="47">
        <v>25159</v>
      </c>
      <c r="B60" s="47" t="s">
        <v>130</v>
      </c>
      <c r="C60" s="54">
        <v>27239</v>
      </c>
      <c r="D60" s="50">
        <v>44068</v>
      </c>
      <c r="E60" s="51"/>
      <c r="F60" s="41">
        <v>1</v>
      </c>
      <c r="G60" s="52"/>
      <c r="H60" s="52"/>
      <c r="I60" s="52">
        <v>4</v>
      </c>
      <c r="J60" s="52"/>
      <c r="K60" s="52">
        <v>2</v>
      </c>
      <c r="L60" s="52"/>
      <c r="M60" s="52"/>
      <c r="N60" s="43">
        <f t="shared" si="13"/>
        <v>46</v>
      </c>
      <c r="O60" s="44">
        <f t="shared" si="9"/>
        <v>0</v>
      </c>
      <c r="P60" s="44">
        <f t="shared" si="10"/>
        <v>0</v>
      </c>
      <c r="Q60" s="44">
        <f t="shared" si="1"/>
        <v>30</v>
      </c>
      <c r="R60" s="44">
        <f t="shared" si="2"/>
        <v>0</v>
      </c>
      <c r="S60" s="44">
        <f t="shared" si="3"/>
        <v>10</v>
      </c>
      <c r="T60" s="44">
        <f t="shared" si="4"/>
        <v>0</v>
      </c>
      <c r="U60" s="44">
        <f t="shared" si="5"/>
        <v>0</v>
      </c>
      <c r="V60" s="44" t="str">
        <f t="shared" si="12"/>
        <v>10</v>
      </c>
      <c r="W60" s="45">
        <f t="shared" si="7"/>
        <v>50</v>
      </c>
      <c r="X60" s="46" t="s">
        <v>351</v>
      </c>
      <c r="Y60" s="1"/>
    </row>
    <row r="61" spans="1:25" ht="19.9" customHeight="1">
      <c r="A61" s="47">
        <v>25297</v>
      </c>
      <c r="B61" s="47" t="s">
        <v>175</v>
      </c>
      <c r="C61" s="54">
        <v>26485</v>
      </c>
      <c r="D61" s="50">
        <v>44068</v>
      </c>
      <c r="E61" s="51"/>
      <c r="F61" s="41">
        <v>1</v>
      </c>
      <c r="G61" s="52"/>
      <c r="H61" s="52"/>
      <c r="I61" s="52">
        <v>5</v>
      </c>
      <c r="J61" s="52"/>
      <c r="K61" s="52"/>
      <c r="L61" s="52"/>
      <c r="M61" s="52"/>
      <c r="N61" s="43">
        <f t="shared" si="13"/>
        <v>48</v>
      </c>
      <c r="O61" s="44">
        <f t="shared" si="9"/>
        <v>0</v>
      </c>
      <c r="P61" s="44">
        <f t="shared" si="10"/>
        <v>0</v>
      </c>
      <c r="Q61" s="44">
        <f t="shared" si="1"/>
        <v>40</v>
      </c>
      <c r="R61" s="44">
        <f t="shared" si="2"/>
        <v>0</v>
      </c>
      <c r="S61" s="44">
        <f t="shared" si="3"/>
        <v>0</v>
      </c>
      <c r="T61" s="44">
        <f t="shared" si="4"/>
        <v>0</v>
      </c>
      <c r="U61" s="44">
        <f t="shared" si="5"/>
        <v>0</v>
      </c>
      <c r="V61" s="44" t="str">
        <f t="shared" si="12"/>
        <v>10</v>
      </c>
      <c r="W61" s="45">
        <f t="shared" si="7"/>
        <v>50</v>
      </c>
      <c r="X61" s="53" t="s">
        <v>352</v>
      </c>
      <c r="Y61" s="1"/>
    </row>
    <row r="62" spans="1:25" ht="19.9" customHeight="1">
      <c r="A62" s="47">
        <v>25346</v>
      </c>
      <c r="B62" s="47" t="s">
        <v>188</v>
      </c>
      <c r="C62" s="54">
        <v>22380</v>
      </c>
      <c r="D62" s="50">
        <v>44068</v>
      </c>
      <c r="E62" s="51"/>
      <c r="F62" s="41">
        <v>1</v>
      </c>
      <c r="G62" s="52"/>
      <c r="H62" s="52"/>
      <c r="I62" s="52">
        <v>4</v>
      </c>
      <c r="J62" s="52"/>
      <c r="K62" s="52"/>
      <c r="L62" s="52"/>
      <c r="M62" s="52"/>
      <c r="N62" s="43">
        <f t="shared" si="13"/>
        <v>59</v>
      </c>
      <c r="O62" s="44">
        <f t="shared" si="9"/>
        <v>0</v>
      </c>
      <c r="P62" s="44">
        <f t="shared" si="10"/>
        <v>0</v>
      </c>
      <c r="Q62" s="44">
        <f t="shared" si="1"/>
        <v>30</v>
      </c>
      <c r="R62" s="44">
        <f t="shared" si="2"/>
        <v>0</v>
      </c>
      <c r="S62" s="44">
        <f t="shared" si="3"/>
        <v>0</v>
      </c>
      <c r="T62" s="44">
        <f t="shared" si="4"/>
        <v>0</v>
      </c>
      <c r="U62" s="44">
        <f t="shared" si="5"/>
        <v>0</v>
      </c>
      <c r="V62" s="44">
        <f t="shared" si="12"/>
        <v>20</v>
      </c>
      <c r="W62" s="45">
        <f t="shared" si="7"/>
        <v>50</v>
      </c>
      <c r="X62" s="46" t="s">
        <v>353</v>
      </c>
      <c r="Y62" s="1"/>
    </row>
    <row r="63" spans="1:25" ht="19.9" customHeight="1">
      <c r="A63" s="56">
        <v>25289</v>
      </c>
      <c r="B63" s="56" t="s">
        <v>197</v>
      </c>
      <c r="C63" s="57">
        <v>30912</v>
      </c>
      <c r="D63" s="50">
        <v>44068</v>
      </c>
      <c r="E63" s="51"/>
      <c r="F63" s="41">
        <v>1</v>
      </c>
      <c r="G63" s="52"/>
      <c r="H63" s="52"/>
      <c r="I63" s="52"/>
      <c r="J63" s="52"/>
      <c r="K63" s="52">
        <v>2</v>
      </c>
      <c r="L63" s="52">
        <v>2</v>
      </c>
      <c r="M63" s="52"/>
      <c r="N63" s="43">
        <f>DATEDIF(C62,D63,"y")</f>
        <v>59</v>
      </c>
      <c r="O63" s="44">
        <f t="shared" si="9"/>
        <v>0</v>
      </c>
      <c r="P63" s="44">
        <f t="shared" si="10"/>
        <v>0</v>
      </c>
      <c r="Q63" s="44">
        <f t="shared" si="1"/>
        <v>0</v>
      </c>
      <c r="R63" s="44">
        <f t="shared" si="2"/>
        <v>0</v>
      </c>
      <c r="S63" s="44">
        <f t="shared" si="3"/>
        <v>10</v>
      </c>
      <c r="T63" s="44">
        <f t="shared" si="4"/>
        <v>20</v>
      </c>
      <c r="U63" s="44">
        <f t="shared" si="5"/>
        <v>0</v>
      </c>
      <c r="V63" s="44">
        <f t="shared" si="12"/>
        <v>20</v>
      </c>
      <c r="W63" s="45">
        <f t="shared" si="7"/>
        <v>50</v>
      </c>
      <c r="X63" s="53" t="s">
        <v>354</v>
      </c>
      <c r="Y63" s="1"/>
    </row>
    <row r="64" spans="1:25" ht="19.9" customHeight="1">
      <c r="A64" s="47">
        <v>25404</v>
      </c>
      <c r="B64" s="47" t="s">
        <v>249</v>
      </c>
      <c r="C64" s="54">
        <v>20763</v>
      </c>
      <c r="D64" s="50">
        <v>44068</v>
      </c>
      <c r="E64" s="51"/>
      <c r="F64" s="41">
        <v>2</v>
      </c>
      <c r="G64" s="52"/>
      <c r="H64" s="52"/>
      <c r="I64" s="52">
        <v>4</v>
      </c>
      <c r="J64" s="52"/>
      <c r="K64" s="52"/>
      <c r="L64" s="52"/>
      <c r="M64" s="52"/>
      <c r="N64" s="43">
        <f aca="true" t="shared" si="14" ref="N64:N77">DATEDIF(C64,D64,"y")</f>
        <v>63</v>
      </c>
      <c r="O64" s="44">
        <f t="shared" si="9"/>
        <v>0</v>
      </c>
      <c r="P64" s="44">
        <f t="shared" si="10"/>
        <v>0</v>
      </c>
      <c r="Q64" s="44">
        <f t="shared" si="1"/>
        <v>30</v>
      </c>
      <c r="R64" s="44">
        <f t="shared" si="2"/>
        <v>0</v>
      </c>
      <c r="S64" s="44">
        <f t="shared" si="3"/>
        <v>0</v>
      </c>
      <c r="T64" s="44">
        <f t="shared" si="4"/>
        <v>0</v>
      </c>
      <c r="U64" s="44">
        <f t="shared" si="5"/>
        <v>0</v>
      </c>
      <c r="V64" s="44">
        <f t="shared" si="12"/>
        <v>20</v>
      </c>
      <c r="W64" s="45">
        <f t="shared" si="7"/>
        <v>50</v>
      </c>
      <c r="X64" s="46" t="s">
        <v>355</v>
      </c>
      <c r="Y64" s="1"/>
    </row>
    <row r="65" spans="1:25" ht="19.9" customHeight="1">
      <c r="A65" s="47">
        <v>25537</v>
      </c>
      <c r="B65" s="47" t="s">
        <v>284</v>
      </c>
      <c r="C65" s="54">
        <v>31815</v>
      </c>
      <c r="D65" s="50">
        <v>44068</v>
      </c>
      <c r="E65" s="51"/>
      <c r="F65" s="41">
        <v>1</v>
      </c>
      <c r="G65" s="52"/>
      <c r="H65" s="52"/>
      <c r="I65" s="52">
        <v>5</v>
      </c>
      <c r="J65" s="52"/>
      <c r="K65" s="52"/>
      <c r="L65" s="52"/>
      <c r="M65" s="52"/>
      <c r="N65" s="43">
        <f t="shared" si="14"/>
        <v>33</v>
      </c>
      <c r="O65" s="44">
        <f t="shared" si="9"/>
        <v>0</v>
      </c>
      <c r="P65" s="44">
        <f t="shared" si="10"/>
        <v>0</v>
      </c>
      <c r="Q65" s="44">
        <f t="shared" si="1"/>
        <v>40</v>
      </c>
      <c r="R65" s="44">
        <f t="shared" si="2"/>
        <v>0</v>
      </c>
      <c r="S65" s="44">
        <f t="shared" si="3"/>
        <v>0</v>
      </c>
      <c r="T65" s="44">
        <f t="shared" si="4"/>
        <v>0</v>
      </c>
      <c r="U65" s="44">
        <f t="shared" si="5"/>
        <v>0</v>
      </c>
      <c r="V65" s="44" t="str">
        <f t="shared" si="12"/>
        <v>10</v>
      </c>
      <c r="W65" s="45">
        <f t="shared" si="7"/>
        <v>50</v>
      </c>
      <c r="X65" s="53" t="s">
        <v>356</v>
      </c>
      <c r="Y65" s="1"/>
    </row>
    <row r="66" spans="1:25" ht="19.9" customHeight="1">
      <c r="A66" s="47">
        <v>24907</v>
      </c>
      <c r="B66" s="47" t="s">
        <v>53</v>
      </c>
      <c r="C66" s="54">
        <v>26566</v>
      </c>
      <c r="D66" s="50">
        <v>44068</v>
      </c>
      <c r="E66" s="51"/>
      <c r="F66" s="41">
        <v>1</v>
      </c>
      <c r="G66" s="52"/>
      <c r="H66" s="52"/>
      <c r="I66" s="52"/>
      <c r="J66" s="52">
        <v>3</v>
      </c>
      <c r="K66" s="52">
        <v>3</v>
      </c>
      <c r="L66" s="52"/>
      <c r="M66" s="52"/>
      <c r="N66" s="43">
        <f t="shared" si="14"/>
        <v>47</v>
      </c>
      <c r="O66" s="44">
        <f t="shared" si="9"/>
        <v>0</v>
      </c>
      <c r="P66" s="44">
        <f t="shared" si="10"/>
        <v>0</v>
      </c>
      <c r="Q66" s="44">
        <f t="shared" si="1"/>
        <v>0</v>
      </c>
      <c r="R66" s="44">
        <f t="shared" si="2"/>
        <v>15</v>
      </c>
      <c r="S66" s="44">
        <f t="shared" si="3"/>
        <v>20</v>
      </c>
      <c r="T66" s="44">
        <f t="shared" si="4"/>
        <v>0</v>
      </c>
      <c r="U66" s="44">
        <f t="shared" si="5"/>
        <v>0</v>
      </c>
      <c r="V66" s="44" t="str">
        <f t="shared" si="12"/>
        <v>10</v>
      </c>
      <c r="W66" s="45">
        <f t="shared" si="7"/>
        <v>45</v>
      </c>
      <c r="X66" s="46" t="s">
        <v>357</v>
      </c>
      <c r="Y66" s="1"/>
    </row>
    <row r="67" spans="1:25" ht="19.9" customHeight="1">
      <c r="A67" s="47">
        <v>24911</v>
      </c>
      <c r="B67" s="47" t="s">
        <v>56</v>
      </c>
      <c r="C67" s="54">
        <v>28637</v>
      </c>
      <c r="D67" s="50">
        <v>44068</v>
      </c>
      <c r="E67" s="51"/>
      <c r="F67" s="41">
        <v>1</v>
      </c>
      <c r="G67" s="52"/>
      <c r="H67" s="52"/>
      <c r="I67" s="52"/>
      <c r="J67" s="52">
        <v>3</v>
      </c>
      <c r="K67" s="52">
        <v>3</v>
      </c>
      <c r="L67" s="52"/>
      <c r="M67" s="52"/>
      <c r="N67" s="43">
        <f t="shared" si="14"/>
        <v>42</v>
      </c>
      <c r="O67" s="44">
        <f t="shared" si="9"/>
        <v>0</v>
      </c>
      <c r="P67" s="44">
        <f t="shared" si="10"/>
        <v>0</v>
      </c>
      <c r="Q67" s="44">
        <f t="shared" si="1"/>
        <v>0</v>
      </c>
      <c r="R67" s="44">
        <f t="shared" si="2"/>
        <v>15</v>
      </c>
      <c r="S67" s="44">
        <f t="shared" si="3"/>
        <v>20</v>
      </c>
      <c r="T67" s="44">
        <f t="shared" si="4"/>
        <v>0</v>
      </c>
      <c r="U67" s="44">
        <f t="shared" si="5"/>
        <v>0</v>
      </c>
      <c r="V67" s="44" t="str">
        <f t="shared" si="12"/>
        <v>10</v>
      </c>
      <c r="W67" s="45">
        <f t="shared" si="7"/>
        <v>45</v>
      </c>
      <c r="X67" s="53" t="s">
        <v>358</v>
      </c>
      <c r="Y67" s="1"/>
    </row>
    <row r="68" spans="1:25" ht="19.9" customHeight="1">
      <c r="A68" s="47">
        <v>24979</v>
      </c>
      <c r="B68" s="47" t="s">
        <v>71</v>
      </c>
      <c r="C68" s="54">
        <v>29913</v>
      </c>
      <c r="D68" s="50">
        <v>44068</v>
      </c>
      <c r="E68" s="51"/>
      <c r="F68" s="41">
        <v>1</v>
      </c>
      <c r="G68" s="52"/>
      <c r="H68" s="52"/>
      <c r="I68" s="52"/>
      <c r="J68" s="52">
        <v>3</v>
      </c>
      <c r="K68" s="52">
        <v>3</v>
      </c>
      <c r="L68" s="52"/>
      <c r="M68" s="52"/>
      <c r="N68" s="43">
        <f t="shared" si="14"/>
        <v>38</v>
      </c>
      <c r="O68" s="44">
        <f t="shared" si="9"/>
        <v>0</v>
      </c>
      <c r="P68" s="44">
        <f t="shared" si="10"/>
        <v>0</v>
      </c>
      <c r="Q68" s="44">
        <f t="shared" si="1"/>
        <v>0</v>
      </c>
      <c r="R68" s="44">
        <f t="shared" si="2"/>
        <v>15</v>
      </c>
      <c r="S68" s="44">
        <f t="shared" si="3"/>
        <v>20</v>
      </c>
      <c r="T68" s="44">
        <f t="shared" si="4"/>
        <v>0</v>
      </c>
      <c r="U68" s="44">
        <f t="shared" si="5"/>
        <v>0</v>
      </c>
      <c r="V68" s="44" t="str">
        <f t="shared" si="12"/>
        <v>10</v>
      </c>
      <c r="W68" s="45">
        <f t="shared" si="7"/>
        <v>45</v>
      </c>
      <c r="X68" s="46" t="s">
        <v>359</v>
      </c>
      <c r="Y68" s="1"/>
    </row>
    <row r="69" spans="1:25" ht="19.9" customHeight="1">
      <c r="A69" s="47">
        <v>25035</v>
      </c>
      <c r="B69" s="47" t="s">
        <v>105</v>
      </c>
      <c r="C69" s="54">
        <v>30258</v>
      </c>
      <c r="D69" s="50">
        <v>44068</v>
      </c>
      <c r="E69" s="51"/>
      <c r="F69" s="41">
        <v>1</v>
      </c>
      <c r="G69" s="52"/>
      <c r="H69" s="52"/>
      <c r="I69" s="52"/>
      <c r="J69" s="52">
        <v>3</v>
      </c>
      <c r="K69" s="52">
        <v>3</v>
      </c>
      <c r="L69" s="52"/>
      <c r="M69" s="52"/>
      <c r="N69" s="43">
        <f t="shared" si="14"/>
        <v>37</v>
      </c>
      <c r="O69" s="44">
        <f t="shared" si="9"/>
        <v>0</v>
      </c>
      <c r="P69" s="44">
        <f t="shared" si="10"/>
        <v>0</v>
      </c>
      <c r="Q69" s="44">
        <f t="shared" si="1"/>
        <v>0</v>
      </c>
      <c r="R69" s="44">
        <f t="shared" si="2"/>
        <v>15</v>
      </c>
      <c r="S69" s="44">
        <f t="shared" si="3"/>
        <v>20</v>
      </c>
      <c r="T69" s="44">
        <f t="shared" si="4"/>
        <v>0</v>
      </c>
      <c r="U69" s="44">
        <f t="shared" si="5"/>
        <v>0</v>
      </c>
      <c r="V69" s="44" t="str">
        <f t="shared" si="12"/>
        <v>10</v>
      </c>
      <c r="W69" s="45">
        <f t="shared" si="7"/>
        <v>45</v>
      </c>
      <c r="X69" s="53" t="s">
        <v>360</v>
      </c>
      <c r="Y69" s="1"/>
    </row>
    <row r="70" spans="1:25" ht="19.9" customHeight="1">
      <c r="A70" s="47">
        <v>25053</v>
      </c>
      <c r="B70" s="47" t="s">
        <v>112</v>
      </c>
      <c r="C70" s="54">
        <v>34670</v>
      </c>
      <c r="D70" s="50">
        <v>44068</v>
      </c>
      <c r="E70" s="51"/>
      <c r="F70" s="41">
        <v>1</v>
      </c>
      <c r="G70" s="52"/>
      <c r="H70" s="52"/>
      <c r="I70" s="52">
        <v>4</v>
      </c>
      <c r="J70" s="52"/>
      <c r="K70" s="52">
        <v>1</v>
      </c>
      <c r="L70" s="52"/>
      <c r="M70" s="52"/>
      <c r="N70" s="43">
        <f t="shared" si="14"/>
        <v>25</v>
      </c>
      <c r="O70" s="44">
        <f t="shared" si="9"/>
        <v>0</v>
      </c>
      <c r="P70" s="44">
        <f t="shared" si="10"/>
        <v>0</v>
      </c>
      <c r="Q70" s="44">
        <f t="shared" si="1"/>
        <v>30</v>
      </c>
      <c r="R70" s="44">
        <f t="shared" si="2"/>
        <v>0</v>
      </c>
      <c r="S70" s="44">
        <f t="shared" si="3"/>
        <v>5</v>
      </c>
      <c r="T70" s="44">
        <f t="shared" si="4"/>
        <v>0</v>
      </c>
      <c r="U70" s="44">
        <f t="shared" si="5"/>
        <v>0</v>
      </c>
      <c r="V70" s="44" t="str">
        <f t="shared" si="12"/>
        <v>10</v>
      </c>
      <c r="W70" s="45">
        <f t="shared" si="7"/>
        <v>45</v>
      </c>
      <c r="X70" s="46" t="s">
        <v>361</v>
      </c>
      <c r="Y70" s="1"/>
    </row>
    <row r="71" spans="1:25" ht="19.9" customHeight="1">
      <c r="A71" s="47">
        <v>25107</v>
      </c>
      <c r="B71" s="47" t="s">
        <v>120</v>
      </c>
      <c r="C71" s="54">
        <v>27124</v>
      </c>
      <c r="D71" s="50">
        <v>44068</v>
      </c>
      <c r="E71" s="51"/>
      <c r="F71" s="41">
        <v>1</v>
      </c>
      <c r="G71" s="52"/>
      <c r="H71" s="52"/>
      <c r="I71" s="52">
        <v>4</v>
      </c>
      <c r="J71" s="52"/>
      <c r="K71" s="52">
        <v>1</v>
      </c>
      <c r="L71" s="52"/>
      <c r="M71" s="52"/>
      <c r="N71" s="43">
        <f t="shared" si="14"/>
        <v>46</v>
      </c>
      <c r="O71" s="44">
        <f t="shared" si="9"/>
        <v>0</v>
      </c>
      <c r="P71" s="44">
        <f t="shared" si="10"/>
        <v>0</v>
      </c>
      <c r="Q71" s="44">
        <f t="shared" si="1"/>
        <v>30</v>
      </c>
      <c r="R71" s="44">
        <f t="shared" si="2"/>
        <v>0</v>
      </c>
      <c r="S71" s="44">
        <f t="shared" si="3"/>
        <v>5</v>
      </c>
      <c r="T71" s="44">
        <f t="shared" si="4"/>
        <v>0</v>
      </c>
      <c r="U71" s="44">
        <f t="shared" si="5"/>
        <v>0</v>
      </c>
      <c r="V71" s="44" t="str">
        <f t="shared" si="12"/>
        <v>10</v>
      </c>
      <c r="W71" s="45">
        <f t="shared" si="7"/>
        <v>45</v>
      </c>
      <c r="X71" s="53" t="s">
        <v>362</v>
      </c>
      <c r="Y71" s="1"/>
    </row>
    <row r="72" spans="1:25" ht="19.9" customHeight="1">
      <c r="A72" s="47">
        <v>25263</v>
      </c>
      <c r="B72" s="47" t="s">
        <v>167</v>
      </c>
      <c r="C72" s="54">
        <v>26571</v>
      </c>
      <c r="D72" s="50">
        <v>44068</v>
      </c>
      <c r="E72" s="51"/>
      <c r="F72" s="41">
        <v>1</v>
      </c>
      <c r="G72" s="52"/>
      <c r="H72" s="52"/>
      <c r="I72" s="52">
        <v>4</v>
      </c>
      <c r="J72" s="52"/>
      <c r="K72" s="52">
        <v>1</v>
      </c>
      <c r="L72" s="52"/>
      <c r="M72" s="52"/>
      <c r="N72" s="43">
        <f t="shared" si="14"/>
        <v>47</v>
      </c>
      <c r="O72" s="44">
        <f t="shared" si="9"/>
        <v>0</v>
      </c>
      <c r="P72" s="44">
        <f t="shared" si="10"/>
        <v>0</v>
      </c>
      <c r="Q72" s="44">
        <f t="shared" si="1"/>
        <v>30</v>
      </c>
      <c r="R72" s="44">
        <f t="shared" si="2"/>
        <v>0</v>
      </c>
      <c r="S72" s="44">
        <f t="shared" si="3"/>
        <v>5</v>
      </c>
      <c r="T72" s="44">
        <f t="shared" si="4"/>
        <v>0</v>
      </c>
      <c r="U72" s="44">
        <f t="shared" si="5"/>
        <v>0</v>
      </c>
      <c r="V72" s="44" t="str">
        <f t="shared" si="12"/>
        <v>10</v>
      </c>
      <c r="W72" s="45">
        <f t="shared" si="7"/>
        <v>45</v>
      </c>
      <c r="X72" s="46" t="s">
        <v>363</v>
      </c>
      <c r="Y72" s="1"/>
    </row>
    <row r="73" spans="1:25" ht="19.9" customHeight="1">
      <c r="A73" s="47">
        <v>25279</v>
      </c>
      <c r="B73" s="47" t="s">
        <v>171</v>
      </c>
      <c r="C73" s="54">
        <v>32368</v>
      </c>
      <c r="D73" s="50">
        <v>44068</v>
      </c>
      <c r="E73" s="51"/>
      <c r="F73" s="41">
        <v>1</v>
      </c>
      <c r="G73" s="52"/>
      <c r="H73" s="52"/>
      <c r="I73" s="52">
        <v>4</v>
      </c>
      <c r="J73" s="52"/>
      <c r="K73" s="52">
        <v>1</v>
      </c>
      <c r="L73" s="52"/>
      <c r="M73" s="52"/>
      <c r="N73" s="43">
        <f t="shared" si="14"/>
        <v>32</v>
      </c>
      <c r="O73" s="44">
        <f t="shared" si="9"/>
        <v>0</v>
      </c>
      <c r="P73" s="44">
        <f t="shared" si="10"/>
        <v>0</v>
      </c>
      <c r="Q73" s="44">
        <f t="shared" si="1"/>
        <v>30</v>
      </c>
      <c r="R73" s="44">
        <f t="shared" si="2"/>
        <v>0</v>
      </c>
      <c r="S73" s="44">
        <f t="shared" si="3"/>
        <v>5</v>
      </c>
      <c r="T73" s="44">
        <f t="shared" si="4"/>
        <v>0</v>
      </c>
      <c r="U73" s="44">
        <f t="shared" si="5"/>
        <v>0</v>
      </c>
      <c r="V73" s="44" t="str">
        <f t="shared" si="12"/>
        <v>10</v>
      </c>
      <c r="W73" s="45">
        <f t="shared" si="7"/>
        <v>45</v>
      </c>
      <c r="X73" s="53" t="s">
        <v>364</v>
      </c>
      <c r="Y73" s="1"/>
    </row>
    <row r="74" spans="1:25" ht="19.9" customHeight="1">
      <c r="A74" s="47">
        <v>25345</v>
      </c>
      <c r="B74" s="47" t="s">
        <v>209</v>
      </c>
      <c r="C74" s="54">
        <v>27613</v>
      </c>
      <c r="D74" s="50">
        <v>44068</v>
      </c>
      <c r="E74" s="51"/>
      <c r="F74" s="41">
        <v>2</v>
      </c>
      <c r="G74" s="52"/>
      <c r="H74" s="52"/>
      <c r="I74" s="52"/>
      <c r="J74" s="52">
        <v>3</v>
      </c>
      <c r="K74" s="52">
        <v>3</v>
      </c>
      <c r="L74" s="52"/>
      <c r="M74" s="52"/>
      <c r="N74" s="43">
        <f t="shared" si="14"/>
        <v>45</v>
      </c>
      <c r="O74" s="44">
        <f t="shared" si="9"/>
        <v>0</v>
      </c>
      <c r="P74" s="44">
        <f t="shared" si="10"/>
        <v>0</v>
      </c>
      <c r="Q74" s="44">
        <f aca="true" t="shared" si="15" ref="Q74:Q137">IF(I74=0,0,IF(I74=4,30,IF(I74=5,40,IF(I74=6,50,IF(I74=7,60,IF(I74=8,70,IF(I74=9,80,IF(I74=10,90))))))))</f>
        <v>0</v>
      </c>
      <c r="R74" s="44">
        <f aca="true" t="shared" si="16" ref="R74:R137">IF(J74=3,15,IF(J74=0,0))</f>
        <v>15</v>
      </c>
      <c r="S74" s="44">
        <f aca="true" t="shared" si="17" ref="S74:S137">IF(K74=0,0,IF(K74=1,5,IF(K74=2,10,IF(K74=3,20,IF(K74=4,30,IF(K74=5,40))))))</f>
        <v>20</v>
      </c>
      <c r="T74" s="44">
        <f aca="true" t="shared" si="18" ref="T74:T137">L74*10</f>
        <v>0</v>
      </c>
      <c r="U74" s="44">
        <f aca="true" t="shared" si="19" ref="U74:U137">IF(M74&lt;50,0,IF(M74&lt;=59,10,IF(M74&lt;=66,12,IF(M74&lt;=69,15,IF(M74&gt;=70,17)))))</f>
        <v>0</v>
      </c>
      <c r="V74" s="44" t="str">
        <f t="shared" si="12"/>
        <v>10</v>
      </c>
      <c r="W74" s="45">
        <f aca="true" t="shared" si="20" ref="W74:W137">O74+Q74+R74+S74+T74+U74+V74+P74</f>
        <v>45</v>
      </c>
      <c r="X74" s="46" t="s">
        <v>365</v>
      </c>
      <c r="Y74" s="1"/>
    </row>
    <row r="75" spans="1:25" ht="19.9" customHeight="1">
      <c r="A75" s="47">
        <v>25361</v>
      </c>
      <c r="B75" s="47" t="s">
        <v>214</v>
      </c>
      <c r="C75" s="54">
        <v>30883</v>
      </c>
      <c r="D75" s="50">
        <v>44068</v>
      </c>
      <c r="E75" s="51"/>
      <c r="F75" s="41">
        <v>1</v>
      </c>
      <c r="G75" s="52"/>
      <c r="H75" s="52"/>
      <c r="I75" s="52"/>
      <c r="J75" s="52">
        <v>3</v>
      </c>
      <c r="K75" s="52">
        <v>3</v>
      </c>
      <c r="L75" s="52"/>
      <c r="M75" s="52"/>
      <c r="N75" s="43">
        <f t="shared" si="14"/>
        <v>36</v>
      </c>
      <c r="O75" s="44">
        <f t="shared" si="9"/>
        <v>0</v>
      </c>
      <c r="P75" s="44">
        <f t="shared" si="10"/>
        <v>0</v>
      </c>
      <c r="Q75" s="44">
        <f t="shared" si="15"/>
        <v>0</v>
      </c>
      <c r="R75" s="44">
        <f t="shared" si="16"/>
        <v>15</v>
      </c>
      <c r="S75" s="44">
        <f t="shared" si="17"/>
        <v>20</v>
      </c>
      <c r="T75" s="44">
        <f t="shared" si="18"/>
        <v>0</v>
      </c>
      <c r="U75" s="44">
        <f t="shared" si="19"/>
        <v>0</v>
      </c>
      <c r="V75" s="44" t="str">
        <f t="shared" si="12"/>
        <v>10</v>
      </c>
      <c r="W75" s="45">
        <f t="shared" si="20"/>
        <v>45</v>
      </c>
      <c r="X75" s="53" t="s">
        <v>366</v>
      </c>
      <c r="Y75" s="1"/>
    </row>
    <row r="76" spans="1:25" ht="19.9" customHeight="1">
      <c r="A76" s="47">
        <v>25394</v>
      </c>
      <c r="B76" s="47" t="s">
        <v>237</v>
      </c>
      <c r="C76" s="54">
        <v>28034</v>
      </c>
      <c r="D76" s="50">
        <v>44068</v>
      </c>
      <c r="E76" s="51"/>
      <c r="F76" s="41">
        <v>1</v>
      </c>
      <c r="G76" s="52"/>
      <c r="H76" s="52"/>
      <c r="I76" s="52"/>
      <c r="J76" s="52">
        <v>3</v>
      </c>
      <c r="K76" s="52">
        <v>3</v>
      </c>
      <c r="L76" s="52"/>
      <c r="M76" s="52"/>
      <c r="N76" s="43">
        <f t="shared" si="14"/>
        <v>43</v>
      </c>
      <c r="O76" s="44">
        <f t="shared" si="9"/>
        <v>0</v>
      </c>
      <c r="P76" s="44">
        <f t="shared" si="10"/>
        <v>0</v>
      </c>
      <c r="Q76" s="44">
        <f t="shared" si="15"/>
        <v>0</v>
      </c>
      <c r="R76" s="44">
        <f t="shared" si="16"/>
        <v>15</v>
      </c>
      <c r="S76" s="44">
        <f t="shared" si="17"/>
        <v>20</v>
      </c>
      <c r="T76" s="44">
        <f t="shared" si="18"/>
        <v>0</v>
      </c>
      <c r="U76" s="44">
        <f t="shared" si="19"/>
        <v>0</v>
      </c>
      <c r="V76" s="44" t="str">
        <f t="shared" si="12"/>
        <v>10</v>
      </c>
      <c r="W76" s="45">
        <f t="shared" si="20"/>
        <v>45</v>
      </c>
      <c r="X76" s="46" t="s">
        <v>367</v>
      </c>
      <c r="Y76" s="1"/>
    </row>
    <row r="77" spans="1:25" ht="19.9" customHeight="1">
      <c r="A77" s="47">
        <v>25490</v>
      </c>
      <c r="B77" s="47" t="s">
        <v>252</v>
      </c>
      <c r="C77" s="54">
        <v>26937</v>
      </c>
      <c r="D77" s="50">
        <v>44068</v>
      </c>
      <c r="E77" s="51"/>
      <c r="F77" s="41">
        <v>1</v>
      </c>
      <c r="G77" s="52"/>
      <c r="H77" s="52"/>
      <c r="I77" s="52">
        <v>4</v>
      </c>
      <c r="J77" s="52"/>
      <c r="K77" s="52">
        <v>1</v>
      </c>
      <c r="L77" s="52"/>
      <c r="M77" s="52"/>
      <c r="N77" s="43">
        <f t="shared" si="14"/>
        <v>46</v>
      </c>
      <c r="O77" s="44">
        <f t="shared" si="9"/>
        <v>0</v>
      </c>
      <c r="P77" s="44">
        <f t="shared" si="10"/>
        <v>0</v>
      </c>
      <c r="Q77" s="44">
        <f t="shared" si="15"/>
        <v>30</v>
      </c>
      <c r="R77" s="44">
        <f t="shared" si="16"/>
        <v>0</v>
      </c>
      <c r="S77" s="44">
        <f t="shared" si="17"/>
        <v>5</v>
      </c>
      <c r="T77" s="44">
        <f t="shared" si="18"/>
        <v>0</v>
      </c>
      <c r="U77" s="44">
        <f t="shared" si="19"/>
        <v>0</v>
      </c>
      <c r="V77" s="44" t="str">
        <f t="shared" si="12"/>
        <v>10</v>
      </c>
      <c r="W77" s="45">
        <f t="shared" si="20"/>
        <v>45</v>
      </c>
      <c r="X77" s="53" t="s">
        <v>368</v>
      </c>
      <c r="Y77" s="1"/>
    </row>
    <row r="78" spans="1:25" ht="19.9" customHeight="1">
      <c r="A78" s="47">
        <v>24870</v>
      </c>
      <c r="B78" s="48" t="s">
        <v>44</v>
      </c>
      <c r="C78" s="54">
        <v>27132</v>
      </c>
      <c r="D78" s="50">
        <v>44068</v>
      </c>
      <c r="E78" s="58">
        <f>DATEDIF(C78,D78,"y")</f>
        <v>46</v>
      </c>
      <c r="F78" s="52">
        <v>1</v>
      </c>
      <c r="G78" s="41"/>
      <c r="H78" s="41"/>
      <c r="I78" s="41">
        <v>4</v>
      </c>
      <c r="J78" s="41"/>
      <c r="K78" s="41"/>
      <c r="L78" s="41"/>
      <c r="M78" s="41"/>
      <c r="N78" s="43">
        <v>49</v>
      </c>
      <c r="O78" s="44">
        <f t="shared" si="9"/>
        <v>0</v>
      </c>
      <c r="P78" s="44">
        <f t="shared" si="10"/>
        <v>0</v>
      </c>
      <c r="Q78" s="44">
        <f t="shared" si="15"/>
        <v>30</v>
      </c>
      <c r="R78" s="44">
        <f t="shared" si="16"/>
        <v>0</v>
      </c>
      <c r="S78" s="44">
        <f t="shared" si="17"/>
        <v>0</v>
      </c>
      <c r="T78" s="44">
        <f t="shared" si="18"/>
        <v>0</v>
      </c>
      <c r="U78" s="44">
        <f t="shared" si="19"/>
        <v>0</v>
      </c>
      <c r="V78" s="44" t="str">
        <f t="shared" si="12"/>
        <v>10</v>
      </c>
      <c r="W78" s="45">
        <f t="shared" si="20"/>
        <v>40</v>
      </c>
      <c r="X78" s="46" t="s">
        <v>369</v>
      </c>
      <c r="Y78" s="1"/>
    </row>
    <row r="79" spans="1:25" ht="19.9" customHeight="1">
      <c r="A79" s="47">
        <v>24927</v>
      </c>
      <c r="B79" s="47" t="s">
        <v>60</v>
      </c>
      <c r="C79" s="54">
        <v>20881</v>
      </c>
      <c r="D79" s="50">
        <v>44068</v>
      </c>
      <c r="E79" s="51"/>
      <c r="F79" s="41">
        <v>1</v>
      </c>
      <c r="G79" s="52"/>
      <c r="H79" s="52"/>
      <c r="I79" s="52"/>
      <c r="J79" s="52"/>
      <c r="K79" s="52">
        <v>3</v>
      </c>
      <c r="L79" s="52"/>
      <c r="M79" s="52"/>
      <c r="N79" s="43">
        <f aca="true" t="shared" si="21" ref="N79:N110">DATEDIF(C79,D79,"y")</f>
        <v>63</v>
      </c>
      <c r="O79" s="44">
        <f t="shared" si="9"/>
        <v>0</v>
      </c>
      <c r="P79" s="44">
        <f t="shared" si="10"/>
        <v>0</v>
      </c>
      <c r="Q79" s="44">
        <f t="shared" si="15"/>
        <v>0</v>
      </c>
      <c r="R79" s="44">
        <f t="shared" si="16"/>
        <v>0</v>
      </c>
      <c r="S79" s="44">
        <f t="shared" si="17"/>
        <v>20</v>
      </c>
      <c r="T79" s="44">
        <f t="shared" si="18"/>
        <v>0</v>
      </c>
      <c r="U79" s="44">
        <f t="shared" si="19"/>
        <v>0</v>
      </c>
      <c r="V79" s="44">
        <f t="shared" si="12"/>
        <v>20</v>
      </c>
      <c r="W79" s="45">
        <f t="shared" si="20"/>
        <v>40</v>
      </c>
      <c r="X79" s="53" t="s">
        <v>370</v>
      </c>
      <c r="Y79" s="1"/>
    </row>
    <row r="80" spans="1:25" ht="19.9" customHeight="1">
      <c r="A80" s="47">
        <v>25037</v>
      </c>
      <c r="B80" s="47" t="s">
        <v>107</v>
      </c>
      <c r="C80" s="54">
        <v>25996</v>
      </c>
      <c r="D80" s="50">
        <v>44068</v>
      </c>
      <c r="E80" s="51"/>
      <c r="F80" s="41">
        <v>1</v>
      </c>
      <c r="G80" s="52"/>
      <c r="H80" s="52"/>
      <c r="I80" s="52">
        <v>4</v>
      </c>
      <c r="J80" s="52"/>
      <c r="K80" s="52"/>
      <c r="L80" s="52"/>
      <c r="M80" s="52"/>
      <c r="N80" s="43">
        <f t="shared" si="21"/>
        <v>49</v>
      </c>
      <c r="O80" s="44">
        <f t="shared" si="9"/>
        <v>0</v>
      </c>
      <c r="P80" s="44">
        <f t="shared" si="10"/>
        <v>0</v>
      </c>
      <c r="Q80" s="44">
        <f t="shared" si="15"/>
        <v>30</v>
      </c>
      <c r="R80" s="44">
        <f t="shared" si="16"/>
        <v>0</v>
      </c>
      <c r="S80" s="44">
        <f t="shared" si="17"/>
        <v>0</v>
      </c>
      <c r="T80" s="44">
        <f t="shared" si="18"/>
        <v>0</v>
      </c>
      <c r="U80" s="44">
        <f t="shared" si="19"/>
        <v>0</v>
      </c>
      <c r="V80" s="44" t="str">
        <f t="shared" si="12"/>
        <v>10</v>
      </c>
      <c r="W80" s="45">
        <f t="shared" si="20"/>
        <v>40</v>
      </c>
      <c r="X80" s="46" t="s">
        <v>371</v>
      </c>
      <c r="Y80" s="1"/>
    </row>
    <row r="81" spans="1:25" ht="19.9" customHeight="1">
      <c r="A81" s="47">
        <v>25166</v>
      </c>
      <c r="B81" s="47" t="s">
        <v>134</v>
      </c>
      <c r="C81" s="54">
        <v>29362</v>
      </c>
      <c r="D81" s="50">
        <v>44068</v>
      </c>
      <c r="E81" s="51"/>
      <c r="F81" s="41">
        <v>1</v>
      </c>
      <c r="G81" s="52"/>
      <c r="H81" s="52"/>
      <c r="I81" s="52"/>
      <c r="J81" s="52"/>
      <c r="K81" s="52">
        <v>1</v>
      </c>
      <c r="L81" s="52">
        <v>1</v>
      </c>
      <c r="M81" s="52">
        <v>67</v>
      </c>
      <c r="N81" s="43">
        <f t="shared" si="21"/>
        <v>40</v>
      </c>
      <c r="O81" s="44">
        <f t="shared" si="9"/>
        <v>0</v>
      </c>
      <c r="P81" s="44">
        <f t="shared" si="10"/>
        <v>0</v>
      </c>
      <c r="Q81" s="44">
        <f t="shared" si="15"/>
        <v>0</v>
      </c>
      <c r="R81" s="44">
        <f t="shared" si="16"/>
        <v>0</v>
      </c>
      <c r="S81" s="44">
        <f t="shared" si="17"/>
        <v>5</v>
      </c>
      <c r="T81" s="44">
        <f t="shared" si="18"/>
        <v>10</v>
      </c>
      <c r="U81" s="44">
        <f t="shared" si="19"/>
        <v>15</v>
      </c>
      <c r="V81" s="44" t="str">
        <f t="shared" si="12"/>
        <v>10</v>
      </c>
      <c r="W81" s="45">
        <f t="shared" si="20"/>
        <v>40</v>
      </c>
      <c r="X81" s="53" t="s">
        <v>372</v>
      </c>
      <c r="Y81" s="1"/>
    </row>
    <row r="82" spans="1:25" ht="19.9" customHeight="1">
      <c r="A82" s="47">
        <v>25173</v>
      </c>
      <c r="B82" s="47" t="s">
        <v>137</v>
      </c>
      <c r="C82" s="54">
        <v>24113</v>
      </c>
      <c r="D82" s="50">
        <v>44068</v>
      </c>
      <c r="E82" s="51"/>
      <c r="F82" s="41">
        <v>2</v>
      </c>
      <c r="G82" s="52"/>
      <c r="H82" s="52"/>
      <c r="I82" s="52"/>
      <c r="J82" s="52"/>
      <c r="K82" s="52"/>
      <c r="L82" s="52">
        <v>2</v>
      </c>
      <c r="M82" s="52"/>
      <c r="N82" s="43">
        <f t="shared" si="21"/>
        <v>54</v>
      </c>
      <c r="O82" s="44">
        <f t="shared" si="9"/>
        <v>0</v>
      </c>
      <c r="P82" s="44">
        <f t="shared" si="10"/>
        <v>0</v>
      </c>
      <c r="Q82" s="44">
        <f t="shared" si="15"/>
        <v>0</v>
      </c>
      <c r="R82" s="44">
        <f t="shared" si="16"/>
        <v>0</v>
      </c>
      <c r="S82" s="44">
        <f t="shared" si="17"/>
        <v>0</v>
      </c>
      <c r="T82" s="44">
        <f t="shared" si="18"/>
        <v>20</v>
      </c>
      <c r="U82" s="44">
        <f t="shared" si="19"/>
        <v>0</v>
      </c>
      <c r="V82" s="44">
        <f t="shared" si="12"/>
        <v>20</v>
      </c>
      <c r="W82" s="45">
        <f t="shared" si="20"/>
        <v>40</v>
      </c>
      <c r="X82" s="46" t="s">
        <v>373</v>
      </c>
      <c r="Y82" s="1"/>
    </row>
    <row r="83" spans="1:25" ht="19.9" customHeight="1">
      <c r="A83" s="47">
        <v>25316</v>
      </c>
      <c r="B83" s="47" t="s">
        <v>179</v>
      </c>
      <c r="C83" s="54">
        <v>25574</v>
      </c>
      <c r="D83" s="50">
        <v>44068</v>
      </c>
      <c r="E83" s="51"/>
      <c r="F83" s="41">
        <v>1</v>
      </c>
      <c r="G83" s="52"/>
      <c r="H83" s="52"/>
      <c r="I83" s="52"/>
      <c r="J83" s="52">
        <v>3</v>
      </c>
      <c r="K83" s="52"/>
      <c r="L83" s="52"/>
      <c r="M83" s="52">
        <v>67</v>
      </c>
      <c r="N83" s="43">
        <f t="shared" si="21"/>
        <v>50</v>
      </c>
      <c r="O83" s="44">
        <f t="shared" si="9"/>
        <v>0</v>
      </c>
      <c r="P83" s="44">
        <f t="shared" si="10"/>
        <v>0</v>
      </c>
      <c r="Q83" s="44">
        <f t="shared" si="15"/>
        <v>0</v>
      </c>
      <c r="R83" s="44">
        <f t="shared" si="16"/>
        <v>15</v>
      </c>
      <c r="S83" s="44">
        <f t="shared" si="17"/>
        <v>0</v>
      </c>
      <c r="T83" s="44">
        <f t="shared" si="18"/>
        <v>0</v>
      </c>
      <c r="U83" s="44">
        <f t="shared" si="19"/>
        <v>15</v>
      </c>
      <c r="V83" s="44" t="str">
        <f t="shared" si="12"/>
        <v>10</v>
      </c>
      <c r="W83" s="45">
        <f t="shared" si="20"/>
        <v>40</v>
      </c>
      <c r="X83" s="53" t="s">
        <v>374</v>
      </c>
      <c r="Y83" s="1"/>
    </row>
    <row r="84" spans="1:25" ht="19.9" customHeight="1">
      <c r="A84" s="47">
        <v>25407</v>
      </c>
      <c r="B84" s="47" t="s">
        <v>233</v>
      </c>
      <c r="C84" s="54">
        <v>23594</v>
      </c>
      <c r="D84" s="50">
        <v>44068</v>
      </c>
      <c r="E84" s="51"/>
      <c r="F84" s="41">
        <v>1</v>
      </c>
      <c r="G84" s="52"/>
      <c r="H84" s="52"/>
      <c r="I84" s="52"/>
      <c r="J84" s="52">
        <v>3</v>
      </c>
      <c r="K84" s="52">
        <v>1</v>
      </c>
      <c r="L84" s="52"/>
      <c r="M84" s="52"/>
      <c r="N84" s="43">
        <f t="shared" si="21"/>
        <v>56</v>
      </c>
      <c r="O84" s="44">
        <f t="shared" si="9"/>
        <v>0</v>
      </c>
      <c r="P84" s="44">
        <f t="shared" si="10"/>
        <v>0</v>
      </c>
      <c r="Q84" s="44">
        <f t="shared" si="15"/>
        <v>0</v>
      </c>
      <c r="R84" s="44">
        <f t="shared" si="16"/>
        <v>15</v>
      </c>
      <c r="S84" s="44">
        <f t="shared" si="17"/>
        <v>5</v>
      </c>
      <c r="T84" s="44">
        <f t="shared" si="18"/>
        <v>0</v>
      </c>
      <c r="U84" s="44">
        <f t="shared" si="19"/>
        <v>0</v>
      </c>
      <c r="V84" s="44">
        <f t="shared" si="12"/>
        <v>20</v>
      </c>
      <c r="W84" s="45">
        <f t="shared" si="20"/>
        <v>40</v>
      </c>
      <c r="X84" s="46" t="s">
        <v>375</v>
      </c>
      <c r="Y84" s="1"/>
    </row>
    <row r="85" spans="1:25" ht="19.9" customHeight="1">
      <c r="A85" s="47">
        <v>25489</v>
      </c>
      <c r="B85" s="47" t="s">
        <v>267</v>
      </c>
      <c r="C85" s="54">
        <v>28011</v>
      </c>
      <c r="D85" s="50">
        <v>44068</v>
      </c>
      <c r="E85" s="51"/>
      <c r="F85" s="41">
        <v>1</v>
      </c>
      <c r="G85" s="52"/>
      <c r="H85" s="52"/>
      <c r="I85" s="52">
        <v>4</v>
      </c>
      <c r="J85" s="52"/>
      <c r="K85" s="52"/>
      <c r="L85" s="52"/>
      <c r="M85" s="52"/>
      <c r="N85" s="43">
        <f t="shared" si="21"/>
        <v>43</v>
      </c>
      <c r="O85" s="44">
        <f t="shared" si="9"/>
        <v>0</v>
      </c>
      <c r="P85" s="44">
        <f t="shared" si="10"/>
        <v>0</v>
      </c>
      <c r="Q85" s="44">
        <f t="shared" si="15"/>
        <v>30</v>
      </c>
      <c r="R85" s="44">
        <f t="shared" si="16"/>
        <v>0</v>
      </c>
      <c r="S85" s="44">
        <f t="shared" si="17"/>
        <v>0</v>
      </c>
      <c r="T85" s="44">
        <f t="shared" si="18"/>
        <v>0</v>
      </c>
      <c r="U85" s="44">
        <f t="shared" si="19"/>
        <v>0</v>
      </c>
      <c r="V85" s="44" t="str">
        <f t="shared" si="12"/>
        <v>10</v>
      </c>
      <c r="W85" s="45">
        <f t="shared" si="20"/>
        <v>40</v>
      </c>
      <c r="X85" s="53" t="s">
        <v>376</v>
      </c>
      <c r="Y85" s="1"/>
    </row>
    <row r="86" spans="1:25" ht="19.9" customHeight="1">
      <c r="A86" s="47">
        <v>25474</v>
      </c>
      <c r="B86" s="47" t="s">
        <v>269</v>
      </c>
      <c r="C86" s="54">
        <v>26008</v>
      </c>
      <c r="D86" s="50">
        <v>44068</v>
      </c>
      <c r="E86" s="51"/>
      <c r="F86" s="41">
        <v>1</v>
      </c>
      <c r="G86" s="52"/>
      <c r="H86" s="52"/>
      <c r="I86" s="52">
        <v>4</v>
      </c>
      <c r="J86" s="52"/>
      <c r="K86" s="52"/>
      <c r="L86" s="52"/>
      <c r="M86" s="52"/>
      <c r="N86" s="43">
        <f t="shared" si="21"/>
        <v>49</v>
      </c>
      <c r="O86" s="44">
        <f t="shared" si="9"/>
        <v>0</v>
      </c>
      <c r="P86" s="44">
        <f t="shared" si="10"/>
        <v>0</v>
      </c>
      <c r="Q86" s="44">
        <f t="shared" si="15"/>
        <v>30</v>
      </c>
      <c r="R86" s="44">
        <f t="shared" si="16"/>
        <v>0</v>
      </c>
      <c r="S86" s="44">
        <f t="shared" si="17"/>
        <v>0</v>
      </c>
      <c r="T86" s="44">
        <f t="shared" si="18"/>
        <v>0</v>
      </c>
      <c r="U86" s="44">
        <f t="shared" si="19"/>
        <v>0</v>
      </c>
      <c r="V86" s="44" t="str">
        <f t="shared" si="12"/>
        <v>10</v>
      </c>
      <c r="W86" s="45">
        <f t="shared" si="20"/>
        <v>40</v>
      </c>
      <c r="X86" s="46" t="s">
        <v>377</v>
      </c>
      <c r="Y86" s="1"/>
    </row>
    <row r="87" spans="1:25" ht="19.9" customHeight="1">
      <c r="A87" s="47">
        <v>25449</v>
      </c>
      <c r="B87" s="47" t="s">
        <v>280</v>
      </c>
      <c r="C87" s="54">
        <v>24156</v>
      </c>
      <c r="D87" s="50">
        <v>44068</v>
      </c>
      <c r="E87" s="51"/>
      <c r="F87" s="41">
        <v>1</v>
      </c>
      <c r="G87" s="52"/>
      <c r="H87" s="52"/>
      <c r="I87" s="52"/>
      <c r="J87" s="52">
        <v>3</v>
      </c>
      <c r="K87" s="52">
        <v>1</v>
      </c>
      <c r="L87" s="52"/>
      <c r="M87" s="52"/>
      <c r="N87" s="43">
        <f t="shared" si="21"/>
        <v>54</v>
      </c>
      <c r="O87" s="44">
        <f t="shared" si="9"/>
        <v>0</v>
      </c>
      <c r="P87" s="44">
        <f t="shared" si="10"/>
        <v>0</v>
      </c>
      <c r="Q87" s="44">
        <f t="shared" si="15"/>
        <v>0</v>
      </c>
      <c r="R87" s="44">
        <f t="shared" si="16"/>
        <v>15</v>
      </c>
      <c r="S87" s="44">
        <f t="shared" si="17"/>
        <v>5</v>
      </c>
      <c r="T87" s="44">
        <f t="shared" si="18"/>
        <v>0</v>
      </c>
      <c r="U87" s="44">
        <f t="shared" si="19"/>
        <v>0</v>
      </c>
      <c r="V87" s="44">
        <f t="shared" si="12"/>
        <v>20</v>
      </c>
      <c r="W87" s="45">
        <f t="shared" si="20"/>
        <v>40</v>
      </c>
      <c r="X87" s="53" t="s">
        <v>378</v>
      </c>
      <c r="Y87" s="1"/>
    </row>
    <row r="88" spans="1:25" ht="19.9" customHeight="1">
      <c r="A88" s="47">
        <v>25540</v>
      </c>
      <c r="B88" s="47" t="s">
        <v>283</v>
      </c>
      <c r="C88" s="54">
        <v>32677</v>
      </c>
      <c r="D88" s="50">
        <v>44068</v>
      </c>
      <c r="E88" s="51"/>
      <c r="F88" s="41">
        <v>1</v>
      </c>
      <c r="G88" s="52"/>
      <c r="H88" s="52"/>
      <c r="I88" s="52">
        <v>4</v>
      </c>
      <c r="J88" s="52"/>
      <c r="K88" s="52"/>
      <c r="L88" s="52"/>
      <c r="M88" s="52"/>
      <c r="N88" s="43">
        <f t="shared" si="21"/>
        <v>31</v>
      </c>
      <c r="O88" s="44">
        <f t="shared" si="9"/>
        <v>0</v>
      </c>
      <c r="P88" s="44">
        <f t="shared" si="10"/>
        <v>0</v>
      </c>
      <c r="Q88" s="44">
        <f t="shared" si="15"/>
        <v>30</v>
      </c>
      <c r="R88" s="44">
        <f t="shared" si="16"/>
        <v>0</v>
      </c>
      <c r="S88" s="44">
        <f t="shared" si="17"/>
        <v>0</v>
      </c>
      <c r="T88" s="44">
        <f t="shared" si="18"/>
        <v>0</v>
      </c>
      <c r="U88" s="44">
        <f t="shared" si="19"/>
        <v>0</v>
      </c>
      <c r="V88" s="44" t="str">
        <f t="shared" si="12"/>
        <v>10</v>
      </c>
      <c r="W88" s="45">
        <f t="shared" si="20"/>
        <v>40</v>
      </c>
      <c r="X88" s="46" t="s">
        <v>379</v>
      </c>
      <c r="Y88" s="1"/>
    </row>
    <row r="89" spans="1:25" ht="19.9" customHeight="1">
      <c r="A89" s="47">
        <v>25527</v>
      </c>
      <c r="B89" s="47" t="s">
        <v>289</v>
      </c>
      <c r="C89" s="54">
        <v>25066</v>
      </c>
      <c r="D89" s="50">
        <v>44068</v>
      </c>
      <c r="E89" s="51"/>
      <c r="F89" s="41">
        <v>1</v>
      </c>
      <c r="G89" s="52"/>
      <c r="H89" s="52"/>
      <c r="I89" s="52"/>
      <c r="J89" s="52">
        <v>3</v>
      </c>
      <c r="K89" s="52">
        <v>1</v>
      </c>
      <c r="L89" s="52"/>
      <c r="M89" s="52"/>
      <c r="N89" s="43">
        <f t="shared" si="21"/>
        <v>52</v>
      </c>
      <c r="O89" s="44">
        <f t="shared" si="9"/>
        <v>0</v>
      </c>
      <c r="P89" s="44">
        <f t="shared" si="10"/>
        <v>0</v>
      </c>
      <c r="Q89" s="44">
        <f t="shared" si="15"/>
        <v>0</v>
      </c>
      <c r="R89" s="44">
        <f t="shared" si="16"/>
        <v>15</v>
      </c>
      <c r="S89" s="44">
        <f t="shared" si="17"/>
        <v>5</v>
      </c>
      <c r="T89" s="44">
        <f t="shared" si="18"/>
        <v>0</v>
      </c>
      <c r="U89" s="44">
        <f t="shared" si="19"/>
        <v>0</v>
      </c>
      <c r="V89" s="44">
        <f t="shared" si="12"/>
        <v>20</v>
      </c>
      <c r="W89" s="45">
        <f t="shared" si="20"/>
        <v>40</v>
      </c>
      <c r="X89" s="53" t="s">
        <v>380</v>
      </c>
      <c r="Y89" s="1"/>
    </row>
    <row r="90" spans="1:25" ht="19.9" customHeight="1">
      <c r="A90" s="47">
        <v>25529</v>
      </c>
      <c r="B90" s="47" t="s">
        <v>297</v>
      </c>
      <c r="C90" s="54">
        <v>31469</v>
      </c>
      <c r="D90" s="50">
        <v>44068</v>
      </c>
      <c r="E90" s="51"/>
      <c r="F90" s="41">
        <v>1</v>
      </c>
      <c r="G90" s="52"/>
      <c r="H90" s="52"/>
      <c r="I90" s="52"/>
      <c r="J90" s="52"/>
      <c r="K90" s="52">
        <v>2</v>
      </c>
      <c r="L90" s="52">
        <v>2</v>
      </c>
      <c r="M90" s="52"/>
      <c r="N90" s="43">
        <f t="shared" si="21"/>
        <v>34</v>
      </c>
      <c r="O90" s="44">
        <f t="shared" si="9"/>
        <v>0</v>
      </c>
      <c r="P90" s="44">
        <f t="shared" si="10"/>
        <v>0</v>
      </c>
      <c r="Q90" s="44">
        <f t="shared" si="15"/>
        <v>0</v>
      </c>
      <c r="R90" s="44">
        <f t="shared" si="16"/>
        <v>0</v>
      </c>
      <c r="S90" s="44">
        <f t="shared" si="17"/>
        <v>10</v>
      </c>
      <c r="T90" s="44">
        <f t="shared" si="18"/>
        <v>20</v>
      </c>
      <c r="U90" s="44">
        <f t="shared" si="19"/>
        <v>0</v>
      </c>
      <c r="V90" s="44" t="str">
        <f t="shared" si="12"/>
        <v>10</v>
      </c>
      <c r="W90" s="45">
        <f t="shared" si="20"/>
        <v>40</v>
      </c>
      <c r="X90" s="46" t="s">
        <v>381</v>
      </c>
      <c r="Y90" s="1"/>
    </row>
    <row r="91" spans="1:25" ht="19.9" customHeight="1">
      <c r="A91" s="47">
        <v>25184</v>
      </c>
      <c r="B91" s="47" t="s">
        <v>139</v>
      </c>
      <c r="C91" s="54">
        <v>24892</v>
      </c>
      <c r="D91" s="50">
        <v>44068</v>
      </c>
      <c r="E91" s="51"/>
      <c r="F91" s="41">
        <v>1</v>
      </c>
      <c r="G91" s="52"/>
      <c r="H91" s="52"/>
      <c r="I91" s="52"/>
      <c r="J91" s="52"/>
      <c r="K91" s="52"/>
      <c r="L91" s="52"/>
      <c r="M91" s="52">
        <v>76</v>
      </c>
      <c r="N91" s="43">
        <f t="shared" si="21"/>
        <v>52</v>
      </c>
      <c r="O91" s="44">
        <f aca="true" t="shared" si="22" ref="O91:O154">G91*17</f>
        <v>0</v>
      </c>
      <c r="P91" s="44">
        <f t="shared" si="10"/>
        <v>0</v>
      </c>
      <c r="Q91" s="44">
        <f t="shared" si="15"/>
        <v>0</v>
      </c>
      <c r="R91" s="44">
        <f t="shared" si="16"/>
        <v>0</v>
      </c>
      <c r="S91" s="44">
        <f t="shared" si="17"/>
        <v>0</v>
      </c>
      <c r="T91" s="44">
        <f t="shared" si="18"/>
        <v>0</v>
      </c>
      <c r="U91" s="44">
        <f t="shared" si="19"/>
        <v>17</v>
      </c>
      <c r="V91" s="44">
        <f t="shared" si="12"/>
        <v>20</v>
      </c>
      <c r="W91" s="45">
        <f t="shared" si="20"/>
        <v>37</v>
      </c>
      <c r="X91" s="53" t="s">
        <v>382</v>
      </c>
      <c r="Y91" s="1"/>
    </row>
    <row r="92" spans="1:25" ht="19.9" customHeight="1">
      <c r="A92" s="47">
        <v>25363</v>
      </c>
      <c r="B92" s="47" t="s">
        <v>213</v>
      </c>
      <c r="C92" s="54">
        <v>21609</v>
      </c>
      <c r="D92" s="50">
        <v>44068</v>
      </c>
      <c r="E92" s="51"/>
      <c r="F92" s="41">
        <v>1</v>
      </c>
      <c r="G92" s="52"/>
      <c r="H92" s="52"/>
      <c r="I92" s="52"/>
      <c r="J92" s="52"/>
      <c r="K92" s="52"/>
      <c r="L92" s="52"/>
      <c r="M92" s="52">
        <v>77</v>
      </c>
      <c r="N92" s="43">
        <f t="shared" si="21"/>
        <v>61</v>
      </c>
      <c r="O92" s="44">
        <f t="shared" si="22"/>
        <v>0</v>
      </c>
      <c r="P92" s="44">
        <f t="shared" si="10"/>
        <v>0</v>
      </c>
      <c r="Q92" s="44">
        <f t="shared" si="15"/>
        <v>0</v>
      </c>
      <c r="R92" s="44">
        <f t="shared" si="16"/>
        <v>0</v>
      </c>
      <c r="S92" s="44">
        <f t="shared" si="17"/>
        <v>0</v>
      </c>
      <c r="T92" s="44">
        <f t="shared" si="18"/>
        <v>0</v>
      </c>
      <c r="U92" s="44">
        <f t="shared" si="19"/>
        <v>17</v>
      </c>
      <c r="V92" s="44">
        <f t="shared" si="12"/>
        <v>20</v>
      </c>
      <c r="W92" s="45">
        <f t="shared" si="20"/>
        <v>37</v>
      </c>
      <c r="X92" s="46" t="s">
        <v>383</v>
      </c>
      <c r="Y92" s="1"/>
    </row>
    <row r="93" spans="1:25" ht="19.9" customHeight="1">
      <c r="A93" s="47">
        <v>25386</v>
      </c>
      <c r="B93" s="47" t="s">
        <v>222</v>
      </c>
      <c r="C93" s="54">
        <v>25233</v>
      </c>
      <c r="D93" s="50">
        <v>44068</v>
      </c>
      <c r="E93" s="51"/>
      <c r="F93" s="41">
        <v>1</v>
      </c>
      <c r="G93" s="52"/>
      <c r="H93" s="52"/>
      <c r="I93" s="52"/>
      <c r="J93" s="52"/>
      <c r="K93" s="52"/>
      <c r="L93" s="52"/>
      <c r="M93" s="52">
        <v>72</v>
      </c>
      <c r="N93" s="43">
        <f t="shared" si="21"/>
        <v>51</v>
      </c>
      <c r="O93" s="44">
        <f t="shared" si="22"/>
        <v>0</v>
      </c>
      <c r="P93" s="44">
        <f t="shared" si="10"/>
        <v>0</v>
      </c>
      <c r="Q93" s="44">
        <f t="shared" si="15"/>
        <v>0</v>
      </c>
      <c r="R93" s="44">
        <f t="shared" si="16"/>
        <v>0</v>
      </c>
      <c r="S93" s="44">
        <f t="shared" si="17"/>
        <v>0</v>
      </c>
      <c r="T93" s="44">
        <f t="shared" si="18"/>
        <v>0</v>
      </c>
      <c r="U93" s="44">
        <f t="shared" si="19"/>
        <v>17</v>
      </c>
      <c r="V93" s="44">
        <f t="shared" si="12"/>
        <v>20</v>
      </c>
      <c r="W93" s="45">
        <f t="shared" si="20"/>
        <v>37</v>
      </c>
      <c r="X93" s="53" t="s">
        <v>384</v>
      </c>
      <c r="Y93" s="1"/>
    </row>
    <row r="94" spans="1:25" ht="19.9" customHeight="1">
      <c r="A94" s="47">
        <v>24888</v>
      </c>
      <c r="B94" s="47" t="s">
        <v>50</v>
      </c>
      <c r="C94" s="54">
        <v>24568</v>
      </c>
      <c r="D94" s="50">
        <v>44068</v>
      </c>
      <c r="E94" s="51"/>
      <c r="F94" s="41">
        <v>1</v>
      </c>
      <c r="G94" s="52"/>
      <c r="H94" s="52"/>
      <c r="I94" s="52"/>
      <c r="J94" s="52">
        <v>3</v>
      </c>
      <c r="K94" s="52"/>
      <c r="L94" s="52"/>
      <c r="M94" s="52"/>
      <c r="N94" s="43">
        <f t="shared" si="21"/>
        <v>53</v>
      </c>
      <c r="O94" s="44">
        <f t="shared" si="22"/>
        <v>0</v>
      </c>
      <c r="P94" s="44">
        <f t="shared" si="10"/>
        <v>0</v>
      </c>
      <c r="Q94" s="44">
        <f t="shared" si="15"/>
        <v>0</v>
      </c>
      <c r="R94" s="44">
        <f t="shared" si="16"/>
        <v>15</v>
      </c>
      <c r="S94" s="44">
        <f t="shared" si="17"/>
        <v>0</v>
      </c>
      <c r="T94" s="44">
        <f t="shared" si="18"/>
        <v>0</v>
      </c>
      <c r="U94" s="44">
        <f t="shared" si="19"/>
        <v>0</v>
      </c>
      <c r="V94" s="44">
        <f t="shared" si="12"/>
        <v>20</v>
      </c>
      <c r="W94" s="45">
        <f t="shared" si="20"/>
        <v>35</v>
      </c>
      <c r="X94" s="46" t="s">
        <v>385</v>
      </c>
      <c r="Y94" s="1"/>
    </row>
    <row r="95" spans="1:25" ht="19.9" customHeight="1">
      <c r="A95" s="47">
        <v>24934</v>
      </c>
      <c r="B95" s="47" t="s">
        <v>62</v>
      </c>
      <c r="C95" s="54">
        <v>20186</v>
      </c>
      <c r="D95" s="50">
        <v>44068</v>
      </c>
      <c r="E95" s="51"/>
      <c r="F95" s="41">
        <v>1</v>
      </c>
      <c r="G95" s="52"/>
      <c r="H95" s="52"/>
      <c r="I95" s="52"/>
      <c r="J95" s="52">
        <v>3</v>
      </c>
      <c r="K95" s="52"/>
      <c r="L95" s="52"/>
      <c r="M95" s="52"/>
      <c r="N95" s="43">
        <f t="shared" si="21"/>
        <v>65</v>
      </c>
      <c r="O95" s="44">
        <f t="shared" si="22"/>
        <v>0</v>
      </c>
      <c r="P95" s="44">
        <f t="shared" si="10"/>
        <v>0</v>
      </c>
      <c r="Q95" s="44">
        <f t="shared" si="15"/>
        <v>0</v>
      </c>
      <c r="R95" s="44">
        <f t="shared" si="16"/>
        <v>15</v>
      </c>
      <c r="S95" s="44">
        <f t="shared" si="17"/>
        <v>0</v>
      </c>
      <c r="T95" s="44">
        <f t="shared" si="18"/>
        <v>0</v>
      </c>
      <c r="U95" s="44">
        <f t="shared" si="19"/>
        <v>0</v>
      </c>
      <c r="V95" s="44">
        <f t="shared" si="12"/>
        <v>20</v>
      </c>
      <c r="W95" s="45">
        <f t="shared" si="20"/>
        <v>35</v>
      </c>
      <c r="X95" s="53" t="s">
        <v>386</v>
      </c>
      <c r="Y95" s="1"/>
    </row>
    <row r="96" spans="1:25" ht="19.9" customHeight="1">
      <c r="A96" s="47">
        <v>25036</v>
      </c>
      <c r="B96" s="47" t="s">
        <v>106</v>
      </c>
      <c r="C96" s="54">
        <v>28524</v>
      </c>
      <c r="D96" s="50">
        <v>44068</v>
      </c>
      <c r="E96" s="51"/>
      <c r="F96" s="41">
        <v>1</v>
      </c>
      <c r="G96" s="52"/>
      <c r="H96" s="52"/>
      <c r="I96" s="52"/>
      <c r="J96" s="52">
        <v>3</v>
      </c>
      <c r="K96" s="52">
        <v>2</v>
      </c>
      <c r="L96" s="52"/>
      <c r="M96" s="52"/>
      <c r="N96" s="43">
        <f t="shared" si="21"/>
        <v>42</v>
      </c>
      <c r="O96" s="44">
        <f t="shared" si="22"/>
        <v>0</v>
      </c>
      <c r="P96" s="44">
        <f t="shared" si="10"/>
        <v>0</v>
      </c>
      <c r="Q96" s="44">
        <f t="shared" si="15"/>
        <v>0</v>
      </c>
      <c r="R96" s="44">
        <f t="shared" si="16"/>
        <v>15</v>
      </c>
      <c r="S96" s="44">
        <f t="shared" si="17"/>
        <v>10</v>
      </c>
      <c r="T96" s="44">
        <f t="shared" si="18"/>
        <v>0</v>
      </c>
      <c r="U96" s="44">
        <f t="shared" si="19"/>
        <v>0</v>
      </c>
      <c r="V96" s="44" t="str">
        <f t="shared" si="12"/>
        <v>10</v>
      </c>
      <c r="W96" s="45">
        <f t="shared" si="20"/>
        <v>35</v>
      </c>
      <c r="X96" s="46" t="s">
        <v>387</v>
      </c>
      <c r="Y96" s="1"/>
    </row>
    <row r="97" spans="1:25" ht="19.9" customHeight="1">
      <c r="A97" s="47">
        <v>25105</v>
      </c>
      <c r="B97" s="47" t="s">
        <v>118</v>
      </c>
      <c r="C97" s="54">
        <v>27129</v>
      </c>
      <c r="D97" s="50">
        <v>44068</v>
      </c>
      <c r="E97" s="51"/>
      <c r="F97" s="41">
        <v>1</v>
      </c>
      <c r="G97" s="52"/>
      <c r="H97" s="52"/>
      <c r="I97" s="52"/>
      <c r="J97" s="52">
        <v>3</v>
      </c>
      <c r="K97" s="52">
        <v>2</v>
      </c>
      <c r="L97" s="52"/>
      <c r="M97" s="52"/>
      <c r="N97" s="43">
        <f t="shared" si="21"/>
        <v>46</v>
      </c>
      <c r="O97" s="44">
        <f t="shared" si="22"/>
        <v>0</v>
      </c>
      <c r="P97" s="44">
        <f aca="true" t="shared" si="23" ref="P97:P160">IF(H97&lt;=17,H97*G97,IF(H97&gt;17,17*G97))</f>
        <v>0</v>
      </c>
      <c r="Q97" s="44">
        <f t="shared" si="15"/>
        <v>0</v>
      </c>
      <c r="R97" s="44">
        <f t="shared" si="16"/>
        <v>15</v>
      </c>
      <c r="S97" s="44">
        <f t="shared" si="17"/>
        <v>10</v>
      </c>
      <c r="T97" s="44">
        <f t="shared" si="18"/>
        <v>0</v>
      </c>
      <c r="U97" s="44">
        <f t="shared" si="19"/>
        <v>0</v>
      </c>
      <c r="V97" s="44" t="str">
        <f t="shared" si="12"/>
        <v>10</v>
      </c>
      <c r="W97" s="45">
        <f t="shared" si="20"/>
        <v>35</v>
      </c>
      <c r="X97" s="53" t="s">
        <v>388</v>
      </c>
      <c r="Y97" s="1"/>
    </row>
    <row r="98" spans="1:25" ht="19.9" customHeight="1">
      <c r="A98" s="47">
        <v>25340</v>
      </c>
      <c r="B98" s="47" t="s">
        <v>207</v>
      </c>
      <c r="C98" s="54">
        <v>30348</v>
      </c>
      <c r="D98" s="50">
        <v>44068</v>
      </c>
      <c r="E98" s="51"/>
      <c r="F98" s="41">
        <v>1</v>
      </c>
      <c r="G98" s="52"/>
      <c r="H98" s="52"/>
      <c r="I98" s="52"/>
      <c r="J98" s="52">
        <v>3</v>
      </c>
      <c r="K98" s="52">
        <v>2</v>
      </c>
      <c r="L98" s="52"/>
      <c r="M98" s="52"/>
      <c r="N98" s="43">
        <f t="shared" si="21"/>
        <v>37</v>
      </c>
      <c r="O98" s="44">
        <f t="shared" si="22"/>
        <v>0</v>
      </c>
      <c r="P98" s="44">
        <f t="shared" si="23"/>
        <v>0</v>
      </c>
      <c r="Q98" s="44">
        <f t="shared" si="15"/>
        <v>0</v>
      </c>
      <c r="R98" s="44">
        <f t="shared" si="16"/>
        <v>15</v>
      </c>
      <c r="S98" s="44">
        <f t="shared" si="17"/>
        <v>10</v>
      </c>
      <c r="T98" s="44">
        <f t="shared" si="18"/>
        <v>0</v>
      </c>
      <c r="U98" s="44">
        <f t="shared" si="19"/>
        <v>0</v>
      </c>
      <c r="V98" s="44" t="str">
        <f t="shared" si="12"/>
        <v>10</v>
      </c>
      <c r="W98" s="45">
        <f t="shared" si="20"/>
        <v>35</v>
      </c>
      <c r="X98" s="46" t="s">
        <v>389</v>
      </c>
      <c r="Y98" s="1"/>
    </row>
    <row r="99" spans="1:25" ht="19.9" customHeight="1">
      <c r="A99" s="47">
        <v>25528</v>
      </c>
      <c r="B99" s="54" t="s">
        <v>288</v>
      </c>
      <c r="C99" s="54">
        <v>22225</v>
      </c>
      <c r="D99" s="50">
        <v>44068</v>
      </c>
      <c r="E99" s="51"/>
      <c r="F99" s="41">
        <v>1</v>
      </c>
      <c r="G99" s="52"/>
      <c r="H99" s="52"/>
      <c r="I99" s="52"/>
      <c r="J99" s="52">
        <v>3</v>
      </c>
      <c r="K99" s="52"/>
      <c r="L99" s="52"/>
      <c r="M99" s="52"/>
      <c r="N99" s="43">
        <f t="shared" si="21"/>
        <v>59</v>
      </c>
      <c r="O99" s="44">
        <f t="shared" si="22"/>
        <v>0</v>
      </c>
      <c r="P99" s="44">
        <f t="shared" si="23"/>
        <v>0</v>
      </c>
      <c r="Q99" s="44">
        <f t="shared" si="15"/>
        <v>0</v>
      </c>
      <c r="R99" s="44">
        <f t="shared" si="16"/>
        <v>15</v>
      </c>
      <c r="S99" s="44">
        <f t="shared" si="17"/>
        <v>0</v>
      </c>
      <c r="T99" s="44">
        <f t="shared" si="18"/>
        <v>0</v>
      </c>
      <c r="U99" s="44">
        <f t="shared" si="19"/>
        <v>0</v>
      </c>
      <c r="V99" s="44">
        <f t="shared" si="12"/>
        <v>20</v>
      </c>
      <c r="W99" s="45">
        <f t="shared" si="20"/>
        <v>35</v>
      </c>
      <c r="X99" s="53" t="s">
        <v>390</v>
      </c>
      <c r="Y99" s="1"/>
    </row>
    <row r="100" spans="1:25" ht="19.9" customHeight="1">
      <c r="A100" s="47">
        <v>24909</v>
      </c>
      <c r="B100" s="47" t="s">
        <v>55</v>
      </c>
      <c r="C100" s="54">
        <v>23751</v>
      </c>
      <c r="D100" s="50">
        <v>44068</v>
      </c>
      <c r="E100" s="51"/>
      <c r="F100" s="41">
        <v>1</v>
      </c>
      <c r="G100" s="52"/>
      <c r="H100" s="52"/>
      <c r="I100" s="52"/>
      <c r="J100" s="52"/>
      <c r="K100" s="52">
        <v>2</v>
      </c>
      <c r="L100" s="52"/>
      <c r="M100" s="52"/>
      <c r="N100" s="43">
        <f t="shared" si="21"/>
        <v>55</v>
      </c>
      <c r="O100" s="44">
        <f t="shared" si="22"/>
        <v>0</v>
      </c>
      <c r="P100" s="44">
        <f t="shared" si="23"/>
        <v>0</v>
      </c>
      <c r="Q100" s="44">
        <f t="shared" si="15"/>
        <v>0</v>
      </c>
      <c r="R100" s="44">
        <f t="shared" si="16"/>
        <v>0</v>
      </c>
      <c r="S100" s="44">
        <f t="shared" si="17"/>
        <v>10</v>
      </c>
      <c r="T100" s="44">
        <f t="shared" si="18"/>
        <v>0</v>
      </c>
      <c r="U100" s="44">
        <f t="shared" si="19"/>
        <v>0</v>
      </c>
      <c r="V100" s="44">
        <f t="shared" si="12"/>
        <v>20</v>
      </c>
      <c r="W100" s="45">
        <f t="shared" si="20"/>
        <v>30</v>
      </c>
      <c r="X100" s="46" t="s">
        <v>391</v>
      </c>
      <c r="Y100" s="1"/>
    </row>
    <row r="101" spans="1:25" ht="19.9" customHeight="1">
      <c r="A101" s="47">
        <v>24967</v>
      </c>
      <c r="B101" s="47" t="s">
        <v>67</v>
      </c>
      <c r="C101" s="54">
        <v>25659</v>
      </c>
      <c r="D101" s="50">
        <v>44068</v>
      </c>
      <c r="E101" s="51"/>
      <c r="F101" s="41">
        <v>1</v>
      </c>
      <c r="G101" s="52"/>
      <c r="H101" s="52"/>
      <c r="I101" s="52"/>
      <c r="J101" s="52">
        <v>3</v>
      </c>
      <c r="K101" s="52">
        <v>1</v>
      </c>
      <c r="L101" s="52"/>
      <c r="M101" s="52"/>
      <c r="N101" s="43">
        <f t="shared" si="21"/>
        <v>50</v>
      </c>
      <c r="O101" s="44">
        <f t="shared" si="22"/>
        <v>0</v>
      </c>
      <c r="P101" s="44">
        <f t="shared" si="23"/>
        <v>0</v>
      </c>
      <c r="Q101" s="44">
        <f t="shared" si="15"/>
        <v>0</v>
      </c>
      <c r="R101" s="44">
        <f t="shared" si="16"/>
        <v>15</v>
      </c>
      <c r="S101" s="44">
        <f t="shared" si="17"/>
        <v>5</v>
      </c>
      <c r="T101" s="44">
        <f t="shared" si="18"/>
        <v>0</v>
      </c>
      <c r="U101" s="44">
        <f t="shared" si="19"/>
        <v>0</v>
      </c>
      <c r="V101" s="44" t="str">
        <f t="shared" si="12"/>
        <v>10</v>
      </c>
      <c r="W101" s="45">
        <f t="shared" si="20"/>
        <v>30</v>
      </c>
      <c r="X101" s="53" t="s">
        <v>392</v>
      </c>
      <c r="Y101" s="1"/>
    </row>
    <row r="102" spans="1:25" ht="19.9" customHeight="1">
      <c r="A102" s="47">
        <v>24968</v>
      </c>
      <c r="B102" s="47" t="s">
        <v>68</v>
      </c>
      <c r="C102" s="54">
        <v>23990</v>
      </c>
      <c r="D102" s="50">
        <v>44068</v>
      </c>
      <c r="E102" s="51"/>
      <c r="F102" s="41">
        <v>1</v>
      </c>
      <c r="G102" s="52"/>
      <c r="H102" s="52"/>
      <c r="I102" s="52"/>
      <c r="J102" s="52"/>
      <c r="K102" s="52">
        <v>2</v>
      </c>
      <c r="L102" s="52"/>
      <c r="M102" s="52"/>
      <c r="N102" s="43">
        <f t="shared" si="21"/>
        <v>54</v>
      </c>
      <c r="O102" s="44">
        <f t="shared" si="22"/>
        <v>0</v>
      </c>
      <c r="P102" s="44">
        <f t="shared" si="23"/>
        <v>0</v>
      </c>
      <c r="Q102" s="44">
        <f t="shared" si="15"/>
        <v>0</v>
      </c>
      <c r="R102" s="44">
        <f t="shared" si="16"/>
        <v>0</v>
      </c>
      <c r="S102" s="44">
        <f t="shared" si="17"/>
        <v>10</v>
      </c>
      <c r="T102" s="44">
        <f t="shared" si="18"/>
        <v>0</v>
      </c>
      <c r="U102" s="44">
        <f t="shared" si="19"/>
        <v>0</v>
      </c>
      <c r="V102" s="44">
        <f t="shared" si="12"/>
        <v>20</v>
      </c>
      <c r="W102" s="45">
        <f t="shared" si="20"/>
        <v>30</v>
      </c>
      <c r="X102" s="46" t="s">
        <v>393</v>
      </c>
      <c r="Y102" s="1"/>
    </row>
    <row r="103" spans="1:25" ht="19.9" customHeight="1">
      <c r="A103" s="47">
        <v>24998</v>
      </c>
      <c r="B103" s="47" t="s">
        <v>84</v>
      </c>
      <c r="C103" s="54">
        <v>27378</v>
      </c>
      <c r="D103" s="50">
        <v>44068</v>
      </c>
      <c r="E103" s="51"/>
      <c r="F103" s="41">
        <v>1</v>
      </c>
      <c r="G103" s="52"/>
      <c r="H103" s="52"/>
      <c r="I103" s="52"/>
      <c r="J103" s="52"/>
      <c r="K103" s="52">
        <v>3</v>
      </c>
      <c r="L103" s="52"/>
      <c r="M103" s="52"/>
      <c r="N103" s="43">
        <f t="shared" si="21"/>
        <v>45</v>
      </c>
      <c r="O103" s="44">
        <f t="shared" si="22"/>
        <v>0</v>
      </c>
      <c r="P103" s="44">
        <f t="shared" si="23"/>
        <v>0</v>
      </c>
      <c r="Q103" s="44">
        <f t="shared" si="15"/>
        <v>0</v>
      </c>
      <c r="R103" s="44">
        <f t="shared" si="16"/>
        <v>0</v>
      </c>
      <c r="S103" s="44">
        <f t="shared" si="17"/>
        <v>20</v>
      </c>
      <c r="T103" s="44">
        <f t="shared" si="18"/>
        <v>0</v>
      </c>
      <c r="U103" s="44">
        <f t="shared" si="19"/>
        <v>0</v>
      </c>
      <c r="V103" s="44" t="str">
        <f t="shared" si="12"/>
        <v>10</v>
      </c>
      <c r="W103" s="45">
        <f t="shared" si="20"/>
        <v>30</v>
      </c>
      <c r="X103" s="53" t="s">
        <v>394</v>
      </c>
      <c r="Y103" s="1"/>
    </row>
    <row r="104" spans="1:25" ht="19.9" customHeight="1">
      <c r="A104" s="47">
        <v>25024</v>
      </c>
      <c r="B104" s="47" t="s">
        <v>96</v>
      </c>
      <c r="C104" s="54">
        <v>22379</v>
      </c>
      <c r="D104" s="50">
        <v>44068</v>
      </c>
      <c r="E104" s="51"/>
      <c r="F104" s="41">
        <v>1</v>
      </c>
      <c r="G104" s="52"/>
      <c r="H104" s="52"/>
      <c r="I104" s="52"/>
      <c r="J104" s="52"/>
      <c r="K104" s="52"/>
      <c r="L104" s="52">
        <v>1</v>
      </c>
      <c r="M104" s="52"/>
      <c r="N104" s="43">
        <f t="shared" si="21"/>
        <v>59</v>
      </c>
      <c r="O104" s="44">
        <f t="shared" si="22"/>
        <v>0</v>
      </c>
      <c r="P104" s="44">
        <f t="shared" si="23"/>
        <v>0</v>
      </c>
      <c r="Q104" s="44">
        <f t="shared" si="15"/>
        <v>0</v>
      </c>
      <c r="R104" s="44">
        <f t="shared" si="16"/>
        <v>0</v>
      </c>
      <c r="S104" s="44">
        <f t="shared" si="17"/>
        <v>0</v>
      </c>
      <c r="T104" s="44">
        <f t="shared" si="18"/>
        <v>10</v>
      </c>
      <c r="U104" s="44">
        <f t="shared" si="19"/>
        <v>0</v>
      </c>
      <c r="V104" s="44">
        <f t="shared" si="12"/>
        <v>20</v>
      </c>
      <c r="W104" s="45">
        <f t="shared" si="20"/>
        <v>30</v>
      </c>
      <c r="X104" s="46" t="s">
        <v>395</v>
      </c>
      <c r="Y104" s="1"/>
    </row>
    <row r="105" spans="1:25" ht="19.9" customHeight="1">
      <c r="A105" s="47">
        <v>25045</v>
      </c>
      <c r="B105" s="47" t="s">
        <v>109</v>
      </c>
      <c r="C105" s="54">
        <v>26065</v>
      </c>
      <c r="D105" s="50">
        <v>44068</v>
      </c>
      <c r="E105" s="51"/>
      <c r="F105" s="41">
        <v>1</v>
      </c>
      <c r="G105" s="52"/>
      <c r="H105" s="52"/>
      <c r="I105" s="52"/>
      <c r="J105" s="52">
        <v>3</v>
      </c>
      <c r="K105" s="52">
        <v>1</v>
      </c>
      <c r="L105" s="52"/>
      <c r="M105" s="52"/>
      <c r="N105" s="43">
        <f t="shared" si="21"/>
        <v>49</v>
      </c>
      <c r="O105" s="44">
        <f t="shared" si="22"/>
        <v>0</v>
      </c>
      <c r="P105" s="44">
        <f t="shared" si="23"/>
        <v>0</v>
      </c>
      <c r="Q105" s="44">
        <f t="shared" si="15"/>
        <v>0</v>
      </c>
      <c r="R105" s="44">
        <f t="shared" si="16"/>
        <v>15</v>
      </c>
      <c r="S105" s="44">
        <f t="shared" si="17"/>
        <v>5</v>
      </c>
      <c r="T105" s="44">
        <f t="shared" si="18"/>
        <v>0</v>
      </c>
      <c r="U105" s="44">
        <f t="shared" si="19"/>
        <v>0</v>
      </c>
      <c r="V105" s="44" t="str">
        <f aca="true" t="shared" si="24" ref="V105:V168">IF(N105&gt;50,20,IF(N105&lt;=50,"10"))</f>
        <v>10</v>
      </c>
      <c r="W105" s="45">
        <f t="shared" si="20"/>
        <v>30</v>
      </c>
      <c r="X105" s="53" t="s">
        <v>396</v>
      </c>
      <c r="Y105" s="1"/>
    </row>
    <row r="106" spans="1:25" ht="19.9" customHeight="1">
      <c r="A106" s="47">
        <v>25132</v>
      </c>
      <c r="B106" s="47" t="s">
        <v>125</v>
      </c>
      <c r="C106" s="54">
        <v>30766</v>
      </c>
      <c r="D106" s="50">
        <v>44068</v>
      </c>
      <c r="E106" s="51"/>
      <c r="F106" s="41">
        <v>1</v>
      </c>
      <c r="G106" s="52"/>
      <c r="H106" s="52"/>
      <c r="I106" s="52"/>
      <c r="J106" s="52"/>
      <c r="K106" s="52">
        <v>3</v>
      </c>
      <c r="L106" s="52"/>
      <c r="M106" s="52"/>
      <c r="N106" s="43">
        <f t="shared" si="21"/>
        <v>36</v>
      </c>
      <c r="O106" s="44">
        <f t="shared" si="22"/>
        <v>0</v>
      </c>
      <c r="P106" s="44">
        <f t="shared" si="23"/>
        <v>0</v>
      </c>
      <c r="Q106" s="44">
        <f t="shared" si="15"/>
        <v>0</v>
      </c>
      <c r="R106" s="44">
        <f t="shared" si="16"/>
        <v>0</v>
      </c>
      <c r="S106" s="44">
        <f t="shared" si="17"/>
        <v>20</v>
      </c>
      <c r="T106" s="44">
        <f t="shared" si="18"/>
        <v>0</v>
      </c>
      <c r="U106" s="44">
        <f t="shared" si="19"/>
        <v>0</v>
      </c>
      <c r="V106" s="44" t="str">
        <f t="shared" si="24"/>
        <v>10</v>
      </c>
      <c r="W106" s="45">
        <f t="shared" si="20"/>
        <v>30</v>
      </c>
      <c r="X106" s="46" t="s">
        <v>397</v>
      </c>
      <c r="Y106" s="1"/>
    </row>
    <row r="107" spans="1:25" ht="19.9" customHeight="1">
      <c r="A107" s="47">
        <v>25206</v>
      </c>
      <c r="B107" s="47" t="s">
        <v>150</v>
      </c>
      <c r="C107" s="54">
        <v>26742</v>
      </c>
      <c r="D107" s="50">
        <v>44068</v>
      </c>
      <c r="E107" s="51"/>
      <c r="F107" s="41">
        <v>1</v>
      </c>
      <c r="G107" s="52"/>
      <c r="H107" s="52"/>
      <c r="I107" s="52"/>
      <c r="J107" s="52">
        <v>3</v>
      </c>
      <c r="K107" s="52">
        <v>1</v>
      </c>
      <c r="L107" s="52"/>
      <c r="M107" s="52"/>
      <c r="N107" s="43">
        <f t="shared" si="21"/>
        <v>47</v>
      </c>
      <c r="O107" s="44">
        <f t="shared" si="22"/>
        <v>0</v>
      </c>
      <c r="P107" s="44">
        <f t="shared" si="23"/>
        <v>0</v>
      </c>
      <c r="Q107" s="44">
        <f t="shared" si="15"/>
        <v>0</v>
      </c>
      <c r="R107" s="44">
        <f t="shared" si="16"/>
        <v>15</v>
      </c>
      <c r="S107" s="44">
        <f t="shared" si="17"/>
        <v>5</v>
      </c>
      <c r="T107" s="44">
        <f t="shared" si="18"/>
        <v>0</v>
      </c>
      <c r="U107" s="44">
        <f t="shared" si="19"/>
        <v>0</v>
      </c>
      <c r="V107" s="44" t="str">
        <f t="shared" si="24"/>
        <v>10</v>
      </c>
      <c r="W107" s="45">
        <f t="shared" si="20"/>
        <v>30</v>
      </c>
      <c r="X107" s="53" t="s">
        <v>398</v>
      </c>
      <c r="Y107" s="1"/>
    </row>
    <row r="108" spans="1:25" ht="19.9" customHeight="1">
      <c r="A108" s="47">
        <v>25347</v>
      </c>
      <c r="B108" s="47" t="s">
        <v>190</v>
      </c>
      <c r="C108" s="54">
        <v>29826</v>
      </c>
      <c r="D108" s="50">
        <v>44068</v>
      </c>
      <c r="E108" s="51"/>
      <c r="F108" s="41">
        <v>1</v>
      </c>
      <c r="G108" s="52"/>
      <c r="H108" s="52"/>
      <c r="I108" s="52"/>
      <c r="J108" s="52"/>
      <c r="K108" s="52">
        <v>3</v>
      </c>
      <c r="L108" s="52"/>
      <c r="M108" s="52"/>
      <c r="N108" s="43">
        <f t="shared" si="21"/>
        <v>38</v>
      </c>
      <c r="O108" s="44">
        <f t="shared" si="22"/>
        <v>0</v>
      </c>
      <c r="P108" s="44">
        <f t="shared" si="23"/>
        <v>0</v>
      </c>
      <c r="Q108" s="44">
        <f t="shared" si="15"/>
        <v>0</v>
      </c>
      <c r="R108" s="44">
        <f t="shared" si="16"/>
        <v>0</v>
      </c>
      <c r="S108" s="44">
        <f t="shared" si="17"/>
        <v>20</v>
      </c>
      <c r="T108" s="44">
        <f t="shared" si="18"/>
        <v>0</v>
      </c>
      <c r="U108" s="44">
        <f t="shared" si="19"/>
        <v>0</v>
      </c>
      <c r="V108" s="44" t="str">
        <f t="shared" si="24"/>
        <v>10</v>
      </c>
      <c r="W108" s="45">
        <f t="shared" si="20"/>
        <v>30</v>
      </c>
      <c r="X108" s="46" t="s">
        <v>399</v>
      </c>
      <c r="Y108" s="1"/>
    </row>
    <row r="109" spans="1:25" ht="19.9" customHeight="1">
      <c r="A109" s="47">
        <v>25352</v>
      </c>
      <c r="B109" s="47" t="s">
        <v>191</v>
      </c>
      <c r="C109" s="54">
        <v>26718</v>
      </c>
      <c r="D109" s="50">
        <v>44068</v>
      </c>
      <c r="E109" s="51"/>
      <c r="F109" s="41">
        <v>1</v>
      </c>
      <c r="G109" s="52"/>
      <c r="H109" s="52"/>
      <c r="I109" s="52"/>
      <c r="J109" s="52"/>
      <c r="K109" s="52">
        <v>3</v>
      </c>
      <c r="L109" s="52"/>
      <c r="M109" s="52"/>
      <c r="N109" s="43">
        <f t="shared" si="21"/>
        <v>47</v>
      </c>
      <c r="O109" s="44">
        <f t="shared" si="22"/>
        <v>0</v>
      </c>
      <c r="P109" s="44">
        <f t="shared" si="23"/>
        <v>0</v>
      </c>
      <c r="Q109" s="44">
        <f t="shared" si="15"/>
        <v>0</v>
      </c>
      <c r="R109" s="44">
        <f t="shared" si="16"/>
        <v>0</v>
      </c>
      <c r="S109" s="44">
        <f t="shared" si="17"/>
        <v>20</v>
      </c>
      <c r="T109" s="44">
        <f t="shared" si="18"/>
        <v>0</v>
      </c>
      <c r="U109" s="44">
        <f t="shared" si="19"/>
        <v>0</v>
      </c>
      <c r="V109" s="44" t="str">
        <f t="shared" si="24"/>
        <v>10</v>
      </c>
      <c r="W109" s="45">
        <f t="shared" si="20"/>
        <v>30</v>
      </c>
      <c r="X109" s="53" t="s">
        <v>400</v>
      </c>
      <c r="Y109" s="1"/>
    </row>
    <row r="110" spans="1:25" ht="19.9" customHeight="1">
      <c r="A110" s="47">
        <v>25413</v>
      </c>
      <c r="B110" s="47" t="s">
        <v>246</v>
      </c>
      <c r="C110" s="54">
        <v>27193</v>
      </c>
      <c r="D110" s="50">
        <v>44068</v>
      </c>
      <c r="E110" s="51"/>
      <c r="F110" s="41">
        <v>1</v>
      </c>
      <c r="G110" s="52"/>
      <c r="H110" s="52"/>
      <c r="I110" s="52"/>
      <c r="J110" s="52"/>
      <c r="K110" s="52">
        <v>3</v>
      </c>
      <c r="L110" s="52"/>
      <c r="M110" s="52"/>
      <c r="N110" s="43">
        <f t="shared" si="21"/>
        <v>46</v>
      </c>
      <c r="O110" s="44">
        <f t="shared" si="22"/>
        <v>0</v>
      </c>
      <c r="P110" s="44">
        <f t="shared" si="23"/>
        <v>0</v>
      </c>
      <c r="Q110" s="44">
        <f t="shared" si="15"/>
        <v>0</v>
      </c>
      <c r="R110" s="44">
        <f t="shared" si="16"/>
        <v>0</v>
      </c>
      <c r="S110" s="44">
        <f t="shared" si="17"/>
        <v>20</v>
      </c>
      <c r="T110" s="44">
        <f t="shared" si="18"/>
        <v>0</v>
      </c>
      <c r="U110" s="44">
        <f t="shared" si="19"/>
        <v>0</v>
      </c>
      <c r="V110" s="44" t="str">
        <f t="shared" si="24"/>
        <v>10</v>
      </c>
      <c r="W110" s="45">
        <f t="shared" si="20"/>
        <v>30</v>
      </c>
      <c r="X110" s="46" t="s">
        <v>401</v>
      </c>
      <c r="Y110" s="1"/>
    </row>
    <row r="111" spans="1:25" ht="19.9" customHeight="1">
      <c r="A111" s="47">
        <v>25495</v>
      </c>
      <c r="B111" s="47" t="s">
        <v>264</v>
      </c>
      <c r="C111" s="54">
        <v>27905</v>
      </c>
      <c r="D111" s="50">
        <v>44068</v>
      </c>
      <c r="E111" s="51"/>
      <c r="F111" s="41">
        <v>1</v>
      </c>
      <c r="G111" s="52"/>
      <c r="H111" s="52"/>
      <c r="I111" s="52"/>
      <c r="J111" s="52"/>
      <c r="K111" s="52">
        <v>3</v>
      </c>
      <c r="L111" s="52"/>
      <c r="M111" s="52"/>
      <c r="N111" s="43">
        <f aca="true" t="shared" si="25" ref="N111:N129">DATEDIF(C111,D111,"y")</f>
        <v>44</v>
      </c>
      <c r="O111" s="44">
        <f t="shared" si="22"/>
        <v>0</v>
      </c>
      <c r="P111" s="44">
        <f t="shared" si="23"/>
        <v>0</v>
      </c>
      <c r="Q111" s="44">
        <f t="shared" si="15"/>
        <v>0</v>
      </c>
      <c r="R111" s="44">
        <f t="shared" si="16"/>
        <v>0</v>
      </c>
      <c r="S111" s="44">
        <f t="shared" si="17"/>
        <v>20</v>
      </c>
      <c r="T111" s="44">
        <f t="shared" si="18"/>
        <v>0</v>
      </c>
      <c r="U111" s="44">
        <f t="shared" si="19"/>
        <v>0</v>
      </c>
      <c r="V111" s="44" t="str">
        <f t="shared" si="24"/>
        <v>10</v>
      </c>
      <c r="W111" s="45">
        <f t="shared" si="20"/>
        <v>30</v>
      </c>
      <c r="X111" s="53" t="s">
        <v>402</v>
      </c>
      <c r="Y111" s="1"/>
    </row>
    <row r="112" spans="1:25" ht="19.9" customHeight="1">
      <c r="A112" s="47">
        <v>25456</v>
      </c>
      <c r="B112" s="47" t="s">
        <v>278</v>
      </c>
      <c r="C112" s="54">
        <v>28690</v>
      </c>
      <c r="D112" s="50">
        <v>44068</v>
      </c>
      <c r="E112" s="51"/>
      <c r="F112" s="41">
        <v>1</v>
      </c>
      <c r="G112" s="52"/>
      <c r="H112" s="52"/>
      <c r="I112" s="52"/>
      <c r="J112" s="52"/>
      <c r="K112" s="52">
        <v>3</v>
      </c>
      <c r="L112" s="52"/>
      <c r="M112" s="52"/>
      <c r="N112" s="43">
        <f t="shared" si="25"/>
        <v>42</v>
      </c>
      <c r="O112" s="44">
        <f t="shared" si="22"/>
        <v>0</v>
      </c>
      <c r="P112" s="44">
        <f t="shared" si="23"/>
        <v>0</v>
      </c>
      <c r="Q112" s="44">
        <f t="shared" si="15"/>
        <v>0</v>
      </c>
      <c r="R112" s="44">
        <f t="shared" si="16"/>
        <v>0</v>
      </c>
      <c r="S112" s="44">
        <f t="shared" si="17"/>
        <v>20</v>
      </c>
      <c r="T112" s="44">
        <f t="shared" si="18"/>
        <v>0</v>
      </c>
      <c r="U112" s="44">
        <f t="shared" si="19"/>
        <v>0</v>
      </c>
      <c r="V112" s="44" t="str">
        <f t="shared" si="24"/>
        <v>10</v>
      </c>
      <c r="W112" s="45">
        <f t="shared" si="20"/>
        <v>30</v>
      </c>
      <c r="X112" s="46" t="s">
        <v>403</v>
      </c>
      <c r="Y112" s="1"/>
    </row>
    <row r="113" spans="1:25" ht="19.9" customHeight="1">
      <c r="A113" s="47">
        <v>25302</v>
      </c>
      <c r="B113" s="47" t="s">
        <v>178</v>
      </c>
      <c r="C113" s="54">
        <v>32923</v>
      </c>
      <c r="D113" s="50">
        <v>44068</v>
      </c>
      <c r="E113" s="51"/>
      <c r="F113" s="41">
        <v>1</v>
      </c>
      <c r="G113" s="52"/>
      <c r="H113" s="52"/>
      <c r="I113" s="52"/>
      <c r="J113" s="52"/>
      <c r="K113" s="52"/>
      <c r="L113" s="52"/>
      <c r="M113" s="52">
        <v>77</v>
      </c>
      <c r="N113" s="43">
        <f t="shared" si="25"/>
        <v>30</v>
      </c>
      <c r="O113" s="44">
        <f t="shared" si="22"/>
        <v>0</v>
      </c>
      <c r="P113" s="44">
        <f t="shared" si="23"/>
        <v>0</v>
      </c>
      <c r="Q113" s="44">
        <f t="shared" si="15"/>
        <v>0</v>
      </c>
      <c r="R113" s="44">
        <f t="shared" si="16"/>
        <v>0</v>
      </c>
      <c r="S113" s="44">
        <f t="shared" si="17"/>
        <v>0</v>
      </c>
      <c r="T113" s="44">
        <f t="shared" si="18"/>
        <v>0</v>
      </c>
      <c r="U113" s="44">
        <f t="shared" si="19"/>
        <v>17</v>
      </c>
      <c r="V113" s="44" t="str">
        <f t="shared" si="24"/>
        <v>10</v>
      </c>
      <c r="W113" s="45">
        <f t="shared" si="20"/>
        <v>27</v>
      </c>
      <c r="X113" s="53" t="s">
        <v>404</v>
      </c>
      <c r="Y113" s="1"/>
    </row>
    <row r="114" spans="1:25" ht="19.9" customHeight="1">
      <c r="A114" s="47">
        <v>24453</v>
      </c>
      <c r="B114" s="47" t="s">
        <v>258</v>
      </c>
      <c r="C114" s="54">
        <v>26636</v>
      </c>
      <c r="D114" s="50">
        <v>44068</v>
      </c>
      <c r="E114" s="51"/>
      <c r="F114" s="41">
        <v>1</v>
      </c>
      <c r="G114" s="52"/>
      <c r="H114" s="52"/>
      <c r="I114" s="52"/>
      <c r="J114" s="52"/>
      <c r="K114" s="52"/>
      <c r="L114" s="52"/>
      <c r="M114" s="52">
        <v>81</v>
      </c>
      <c r="N114" s="43">
        <f t="shared" si="25"/>
        <v>47</v>
      </c>
      <c r="O114" s="44">
        <f t="shared" si="22"/>
        <v>0</v>
      </c>
      <c r="P114" s="44">
        <f t="shared" si="23"/>
        <v>0</v>
      </c>
      <c r="Q114" s="44">
        <f t="shared" si="15"/>
        <v>0</v>
      </c>
      <c r="R114" s="44">
        <f t="shared" si="16"/>
        <v>0</v>
      </c>
      <c r="S114" s="44">
        <f t="shared" si="17"/>
        <v>0</v>
      </c>
      <c r="T114" s="44">
        <f t="shared" si="18"/>
        <v>0</v>
      </c>
      <c r="U114" s="44">
        <f t="shared" si="19"/>
        <v>17</v>
      </c>
      <c r="V114" s="44" t="str">
        <f t="shared" si="24"/>
        <v>10</v>
      </c>
      <c r="W114" s="45">
        <f t="shared" si="20"/>
        <v>27</v>
      </c>
      <c r="X114" s="46" t="s">
        <v>405</v>
      </c>
      <c r="Y114" s="1"/>
    </row>
    <row r="115" spans="1:25" ht="19.9" customHeight="1">
      <c r="A115" s="47">
        <v>24975</v>
      </c>
      <c r="B115" s="47" t="s">
        <v>73</v>
      </c>
      <c r="C115" s="54">
        <v>25067</v>
      </c>
      <c r="D115" s="50">
        <v>44068</v>
      </c>
      <c r="E115" s="51"/>
      <c r="F115" s="41">
        <v>1</v>
      </c>
      <c r="G115" s="52"/>
      <c r="H115" s="52"/>
      <c r="I115" s="52"/>
      <c r="J115" s="52"/>
      <c r="K115" s="52">
        <v>1</v>
      </c>
      <c r="L115" s="52"/>
      <c r="M115" s="52"/>
      <c r="N115" s="43">
        <f t="shared" si="25"/>
        <v>52</v>
      </c>
      <c r="O115" s="44">
        <f t="shared" si="22"/>
        <v>0</v>
      </c>
      <c r="P115" s="44">
        <f t="shared" si="23"/>
        <v>0</v>
      </c>
      <c r="Q115" s="44">
        <f t="shared" si="15"/>
        <v>0</v>
      </c>
      <c r="R115" s="44">
        <f t="shared" si="16"/>
        <v>0</v>
      </c>
      <c r="S115" s="44">
        <f t="shared" si="17"/>
        <v>5</v>
      </c>
      <c r="T115" s="44">
        <f t="shared" si="18"/>
        <v>0</v>
      </c>
      <c r="U115" s="44">
        <f t="shared" si="19"/>
        <v>0</v>
      </c>
      <c r="V115" s="44">
        <f t="shared" si="24"/>
        <v>20</v>
      </c>
      <c r="W115" s="45">
        <f t="shared" si="20"/>
        <v>25</v>
      </c>
      <c r="X115" s="53" t="s">
        <v>406</v>
      </c>
      <c r="Y115" s="1"/>
    </row>
    <row r="116" spans="1:25" ht="19.9" customHeight="1">
      <c r="A116" s="47">
        <v>25018</v>
      </c>
      <c r="B116" s="47" t="s">
        <v>90</v>
      </c>
      <c r="C116" s="54">
        <v>27346</v>
      </c>
      <c r="D116" s="50">
        <v>44068</v>
      </c>
      <c r="E116" s="51"/>
      <c r="F116" s="41">
        <v>1</v>
      </c>
      <c r="G116" s="52"/>
      <c r="H116" s="52"/>
      <c r="I116" s="52"/>
      <c r="J116" s="52"/>
      <c r="K116" s="52">
        <v>1</v>
      </c>
      <c r="L116" s="52">
        <v>1</v>
      </c>
      <c r="M116" s="52"/>
      <c r="N116" s="43">
        <f t="shared" si="25"/>
        <v>45</v>
      </c>
      <c r="O116" s="44">
        <f t="shared" si="22"/>
        <v>0</v>
      </c>
      <c r="P116" s="44">
        <f t="shared" si="23"/>
        <v>0</v>
      </c>
      <c r="Q116" s="44">
        <f t="shared" si="15"/>
        <v>0</v>
      </c>
      <c r="R116" s="44">
        <f t="shared" si="16"/>
        <v>0</v>
      </c>
      <c r="S116" s="44">
        <f t="shared" si="17"/>
        <v>5</v>
      </c>
      <c r="T116" s="44">
        <f t="shared" si="18"/>
        <v>10</v>
      </c>
      <c r="U116" s="44">
        <f t="shared" si="19"/>
        <v>0</v>
      </c>
      <c r="V116" s="44" t="str">
        <f t="shared" si="24"/>
        <v>10</v>
      </c>
      <c r="W116" s="45">
        <f t="shared" si="20"/>
        <v>25</v>
      </c>
      <c r="X116" s="46" t="s">
        <v>407</v>
      </c>
      <c r="Y116" s="1"/>
    </row>
    <row r="117" spans="1:25" ht="19.9" customHeight="1">
      <c r="A117" s="47">
        <v>25020</v>
      </c>
      <c r="B117" s="47" t="s">
        <v>92</v>
      </c>
      <c r="C117" s="54">
        <v>24052</v>
      </c>
      <c r="D117" s="50">
        <v>44068</v>
      </c>
      <c r="E117" s="51"/>
      <c r="F117" s="41">
        <v>1</v>
      </c>
      <c r="G117" s="52"/>
      <c r="H117" s="52"/>
      <c r="I117" s="52"/>
      <c r="J117" s="52"/>
      <c r="K117" s="52">
        <v>1</v>
      </c>
      <c r="L117" s="52"/>
      <c r="M117" s="52"/>
      <c r="N117" s="43">
        <f t="shared" si="25"/>
        <v>54</v>
      </c>
      <c r="O117" s="44">
        <f t="shared" si="22"/>
        <v>0</v>
      </c>
      <c r="P117" s="44">
        <f t="shared" si="23"/>
        <v>0</v>
      </c>
      <c r="Q117" s="44">
        <f t="shared" si="15"/>
        <v>0</v>
      </c>
      <c r="R117" s="44">
        <f t="shared" si="16"/>
        <v>0</v>
      </c>
      <c r="S117" s="44">
        <f t="shared" si="17"/>
        <v>5</v>
      </c>
      <c r="T117" s="44">
        <f t="shared" si="18"/>
        <v>0</v>
      </c>
      <c r="U117" s="44">
        <f t="shared" si="19"/>
        <v>0</v>
      </c>
      <c r="V117" s="44">
        <f t="shared" si="24"/>
        <v>20</v>
      </c>
      <c r="W117" s="45">
        <f t="shared" si="20"/>
        <v>25</v>
      </c>
      <c r="X117" s="53" t="s">
        <v>408</v>
      </c>
      <c r="Y117" s="1"/>
    </row>
    <row r="118" spans="1:25" ht="19.9" customHeight="1">
      <c r="A118" s="47">
        <v>25152</v>
      </c>
      <c r="B118" s="47" t="s">
        <v>129</v>
      </c>
      <c r="C118" s="54">
        <v>25146</v>
      </c>
      <c r="D118" s="50">
        <v>44068</v>
      </c>
      <c r="E118" s="51"/>
      <c r="F118" s="41">
        <v>1</v>
      </c>
      <c r="G118" s="52"/>
      <c r="H118" s="52"/>
      <c r="I118" s="52"/>
      <c r="J118" s="52"/>
      <c r="K118" s="52">
        <v>1</v>
      </c>
      <c r="L118" s="52"/>
      <c r="M118" s="52"/>
      <c r="N118" s="43">
        <f t="shared" si="25"/>
        <v>51</v>
      </c>
      <c r="O118" s="44">
        <f t="shared" si="22"/>
        <v>0</v>
      </c>
      <c r="P118" s="44">
        <f t="shared" si="23"/>
        <v>0</v>
      </c>
      <c r="Q118" s="44">
        <f t="shared" si="15"/>
        <v>0</v>
      </c>
      <c r="R118" s="44">
        <f t="shared" si="16"/>
        <v>0</v>
      </c>
      <c r="S118" s="44">
        <f t="shared" si="17"/>
        <v>5</v>
      </c>
      <c r="T118" s="44">
        <f t="shared" si="18"/>
        <v>0</v>
      </c>
      <c r="U118" s="44">
        <f t="shared" si="19"/>
        <v>0</v>
      </c>
      <c r="V118" s="44">
        <f t="shared" si="24"/>
        <v>20</v>
      </c>
      <c r="W118" s="45">
        <f t="shared" si="20"/>
        <v>25</v>
      </c>
      <c r="X118" s="46" t="s">
        <v>409</v>
      </c>
      <c r="Y118" s="1"/>
    </row>
    <row r="119" spans="1:25" ht="19.9" customHeight="1">
      <c r="A119" s="47">
        <v>25195</v>
      </c>
      <c r="B119" s="47" t="s">
        <v>142</v>
      </c>
      <c r="C119" s="54">
        <v>26080</v>
      </c>
      <c r="D119" s="50">
        <v>44068</v>
      </c>
      <c r="E119" s="51"/>
      <c r="F119" s="41">
        <v>1</v>
      </c>
      <c r="G119" s="52"/>
      <c r="H119" s="52"/>
      <c r="I119" s="52"/>
      <c r="J119" s="52">
        <v>3</v>
      </c>
      <c r="K119" s="52"/>
      <c r="L119" s="52"/>
      <c r="M119" s="52"/>
      <c r="N119" s="43">
        <f t="shared" si="25"/>
        <v>49</v>
      </c>
      <c r="O119" s="44">
        <f t="shared" si="22"/>
        <v>0</v>
      </c>
      <c r="P119" s="44">
        <f t="shared" si="23"/>
        <v>0</v>
      </c>
      <c r="Q119" s="44">
        <f t="shared" si="15"/>
        <v>0</v>
      </c>
      <c r="R119" s="44">
        <f t="shared" si="16"/>
        <v>15</v>
      </c>
      <c r="S119" s="44">
        <f t="shared" si="17"/>
        <v>0</v>
      </c>
      <c r="T119" s="44">
        <f t="shared" si="18"/>
        <v>0</v>
      </c>
      <c r="U119" s="44">
        <f t="shared" si="19"/>
        <v>0</v>
      </c>
      <c r="V119" s="44" t="str">
        <f t="shared" si="24"/>
        <v>10</v>
      </c>
      <c r="W119" s="45">
        <f t="shared" si="20"/>
        <v>25</v>
      </c>
      <c r="X119" s="53" t="s">
        <v>410</v>
      </c>
      <c r="Y119" s="1"/>
    </row>
    <row r="120" spans="1:25" ht="19.9" customHeight="1">
      <c r="A120" s="47">
        <v>25204</v>
      </c>
      <c r="B120" s="47" t="s">
        <v>148</v>
      </c>
      <c r="C120" s="54">
        <v>30926</v>
      </c>
      <c r="D120" s="50">
        <v>44068</v>
      </c>
      <c r="E120" s="51"/>
      <c r="F120" s="41">
        <v>1</v>
      </c>
      <c r="G120" s="52"/>
      <c r="H120" s="52"/>
      <c r="I120" s="52"/>
      <c r="J120" s="52"/>
      <c r="K120" s="52"/>
      <c r="L120" s="52"/>
      <c r="M120" s="52">
        <v>67</v>
      </c>
      <c r="N120" s="43">
        <f t="shared" si="25"/>
        <v>35</v>
      </c>
      <c r="O120" s="44">
        <f t="shared" si="22"/>
        <v>0</v>
      </c>
      <c r="P120" s="44">
        <f t="shared" si="23"/>
        <v>0</v>
      </c>
      <c r="Q120" s="44">
        <f t="shared" si="15"/>
        <v>0</v>
      </c>
      <c r="R120" s="44">
        <f t="shared" si="16"/>
        <v>0</v>
      </c>
      <c r="S120" s="44">
        <f t="shared" si="17"/>
        <v>0</v>
      </c>
      <c r="T120" s="44">
        <f t="shared" si="18"/>
        <v>0</v>
      </c>
      <c r="U120" s="44">
        <f t="shared" si="19"/>
        <v>15</v>
      </c>
      <c r="V120" s="44" t="str">
        <f t="shared" si="24"/>
        <v>10</v>
      </c>
      <c r="W120" s="45">
        <f t="shared" si="20"/>
        <v>25</v>
      </c>
      <c r="X120" s="46" t="s">
        <v>411</v>
      </c>
      <c r="Y120" s="1"/>
    </row>
    <row r="121" spans="1:25" ht="19.9" customHeight="1">
      <c r="A121" s="47">
        <v>25333</v>
      </c>
      <c r="B121" s="47" t="s">
        <v>185</v>
      </c>
      <c r="C121" s="54">
        <v>27820</v>
      </c>
      <c r="D121" s="50">
        <v>44068</v>
      </c>
      <c r="E121" s="51"/>
      <c r="F121" s="41">
        <v>1</v>
      </c>
      <c r="G121" s="52"/>
      <c r="H121" s="52"/>
      <c r="I121" s="52"/>
      <c r="J121" s="52">
        <v>3</v>
      </c>
      <c r="K121" s="52"/>
      <c r="L121" s="52"/>
      <c r="M121" s="52"/>
      <c r="N121" s="43">
        <f t="shared" si="25"/>
        <v>44</v>
      </c>
      <c r="O121" s="44">
        <f t="shared" si="22"/>
        <v>0</v>
      </c>
      <c r="P121" s="44">
        <f t="shared" si="23"/>
        <v>0</v>
      </c>
      <c r="Q121" s="44">
        <f t="shared" si="15"/>
        <v>0</v>
      </c>
      <c r="R121" s="44">
        <f t="shared" si="16"/>
        <v>15</v>
      </c>
      <c r="S121" s="44">
        <f t="shared" si="17"/>
        <v>0</v>
      </c>
      <c r="T121" s="44">
        <f t="shared" si="18"/>
        <v>0</v>
      </c>
      <c r="U121" s="44">
        <f t="shared" si="19"/>
        <v>0</v>
      </c>
      <c r="V121" s="44" t="str">
        <f t="shared" si="24"/>
        <v>10</v>
      </c>
      <c r="W121" s="45">
        <f t="shared" si="20"/>
        <v>25</v>
      </c>
      <c r="X121" s="53" t="s">
        <v>412</v>
      </c>
      <c r="Y121" s="1"/>
    </row>
    <row r="122" spans="1:25" ht="19.9" customHeight="1">
      <c r="A122" s="47">
        <v>25298</v>
      </c>
      <c r="B122" s="47" t="s">
        <v>200</v>
      </c>
      <c r="C122" s="54">
        <v>24392</v>
      </c>
      <c r="D122" s="50">
        <v>44068</v>
      </c>
      <c r="E122" s="51"/>
      <c r="F122" s="41">
        <v>1</v>
      </c>
      <c r="G122" s="52"/>
      <c r="H122" s="52"/>
      <c r="I122" s="52"/>
      <c r="J122" s="52"/>
      <c r="K122" s="52">
        <v>1</v>
      </c>
      <c r="L122" s="52"/>
      <c r="M122" s="52"/>
      <c r="N122" s="43">
        <f t="shared" si="25"/>
        <v>53</v>
      </c>
      <c r="O122" s="44">
        <f t="shared" si="22"/>
        <v>0</v>
      </c>
      <c r="P122" s="44">
        <f t="shared" si="23"/>
        <v>0</v>
      </c>
      <c r="Q122" s="44">
        <f t="shared" si="15"/>
        <v>0</v>
      </c>
      <c r="R122" s="44">
        <f t="shared" si="16"/>
        <v>0</v>
      </c>
      <c r="S122" s="44">
        <f t="shared" si="17"/>
        <v>5</v>
      </c>
      <c r="T122" s="44">
        <f t="shared" si="18"/>
        <v>0</v>
      </c>
      <c r="U122" s="44">
        <f t="shared" si="19"/>
        <v>0</v>
      </c>
      <c r="V122" s="44">
        <f t="shared" si="24"/>
        <v>20</v>
      </c>
      <c r="W122" s="45">
        <f t="shared" si="20"/>
        <v>25</v>
      </c>
      <c r="X122" s="46" t="s">
        <v>413</v>
      </c>
      <c r="Y122" s="1"/>
    </row>
    <row r="123" spans="1:25" ht="19.9" customHeight="1">
      <c r="A123" s="47">
        <v>25391</v>
      </c>
      <c r="B123" s="47" t="s">
        <v>239</v>
      </c>
      <c r="C123" s="54">
        <v>24873</v>
      </c>
      <c r="D123" s="50">
        <v>44068</v>
      </c>
      <c r="E123" s="51"/>
      <c r="F123" s="41">
        <v>1</v>
      </c>
      <c r="G123" s="52"/>
      <c r="H123" s="52"/>
      <c r="I123" s="52"/>
      <c r="J123" s="52"/>
      <c r="K123" s="52">
        <v>1</v>
      </c>
      <c r="L123" s="52"/>
      <c r="M123" s="52"/>
      <c r="N123" s="43">
        <f t="shared" si="25"/>
        <v>52</v>
      </c>
      <c r="O123" s="44">
        <f t="shared" si="22"/>
        <v>0</v>
      </c>
      <c r="P123" s="44">
        <f t="shared" si="23"/>
        <v>0</v>
      </c>
      <c r="Q123" s="44">
        <f t="shared" si="15"/>
        <v>0</v>
      </c>
      <c r="R123" s="44">
        <f t="shared" si="16"/>
        <v>0</v>
      </c>
      <c r="S123" s="44">
        <f t="shared" si="17"/>
        <v>5</v>
      </c>
      <c r="T123" s="44">
        <f t="shared" si="18"/>
        <v>0</v>
      </c>
      <c r="U123" s="44">
        <f t="shared" si="19"/>
        <v>0</v>
      </c>
      <c r="V123" s="44">
        <f t="shared" si="24"/>
        <v>20</v>
      </c>
      <c r="W123" s="45">
        <f t="shared" si="20"/>
        <v>25</v>
      </c>
      <c r="X123" s="53" t="s">
        <v>414</v>
      </c>
      <c r="Y123" s="1"/>
    </row>
    <row r="124" spans="1:25" ht="19.9" customHeight="1">
      <c r="A124" s="47">
        <v>25431</v>
      </c>
      <c r="B124" s="47" t="s">
        <v>243</v>
      </c>
      <c r="C124" s="54">
        <v>27166</v>
      </c>
      <c r="D124" s="50">
        <v>44068</v>
      </c>
      <c r="E124" s="51"/>
      <c r="F124" s="41">
        <v>1</v>
      </c>
      <c r="G124" s="52"/>
      <c r="H124" s="52"/>
      <c r="I124" s="52"/>
      <c r="J124" s="52"/>
      <c r="K124" s="52">
        <v>1</v>
      </c>
      <c r="L124" s="52">
        <v>1</v>
      </c>
      <c r="M124" s="52"/>
      <c r="N124" s="43">
        <f t="shared" si="25"/>
        <v>46</v>
      </c>
      <c r="O124" s="44">
        <f t="shared" si="22"/>
        <v>0</v>
      </c>
      <c r="P124" s="44">
        <f t="shared" si="23"/>
        <v>0</v>
      </c>
      <c r="Q124" s="44">
        <f t="shared" si="15"/>
        <v>0</v>
      </c>
      <c r="R124" s="44">
        <f t="shared" si="16"/>
        <v>0</v>
      </c>
      <c r="S124" s="44">
        <f t="shared" si="17"/>
        <v>5</v>
      </c>
      <c r="T124" s="44">
        <f t="shared" si="18"/>
        <v>10</v>
      </c>
      <c r="U124" s="44">
        <f t="shared" si="19"/>
        <v>0</v>
      </c>
      <c r="V124" s="44" t="str">
        <f t="shared" si="24"/>
        <v>10</v>
      </c>
      <c r="W124" s="45">
        <f t="shared" si="20"/>
        <v>25</v>
      </c>
      <c r="X124" s="46" t="s">
        <v>415</v>
      </c>
      <c r="Y124" s="1"/>
    </row>
    <row r="125" spans="1:25" ht="19.9" customHeight="1">
      <c r="A125" s="47">
        <v>25448</v>
      </c>
      <c r="B125" s="47" t="s">
        <v>281</v>
      </c>
      <c r="C125" s="54">
        <v>35377</v>
      </c>
      <c r="D125" s="50">
        <v>44068</v>
      </c>
      <c r="E125" s="51"/>
      <c r="F125" s="41">
        <v>1</v>
      </c>
      <c r="G125" s="52"/>
      <c r="H125" s="52"/>
      <c r="I125" s="52"/>
      <c r="J125" s="52">
        <v>3</v>
      </c>
      <c r="K125" s="52"/>
      <c r="L125" s="52"/>
      <c r="M125" s="52"/>
      <c r="N125" s="43">
        <f t="shared" si="25"/>
        <v>23</v>
      </c>
      <c r="O125" s="44">
        <f t="shared" si="22"/>
        <v>0</v>
      </c>
      <c r="P125" s="44">
        <f t="shared" si="23"/>
        <v>0</v>
      </c>
      <c r="Q125" s="44">
        <f t="shared" si="15"/>
        <v>0</v>
      </c>
      <c r="R125" s="44">
        <f t="shared" si="16"/>
        <v>15</v>
      </c>
      <c r="S125" s="44">
        <f t="shared" si="17"/>
        <v>0</v>
      </c>
      <c r="T125" s="44">
        <f t="shared" si="18"/>
        <v>0</v>
      </c>
      <c r="U125" s="44">
        <f t="shared" si="19"/>
        <v>0</v>
      </c>
      <c r="V125" s="44" t="str">
        <f t="shared" si="24"/>
        <v>10</v>
      </c>
      <c r="W125" s="45">
        <f t="shared" si="20"/>
        <v>25</v>
      </c>
      <c r="X125" s="53" t="s">
        <v>416</v>
      </c>
      <c r="Y125" s="1"/>
    </row>
    <row r="126" spans="1:25" ht="19.9" customHeight="1">
      <c r="A126" s="47">
        <v>25542</v>
      </c>
      <c r="B126" s="47" t="s">
        <v>282</v>
      </c>
      <c r="C126" s="54">
        <v>25424</v>
      </c>
      <c r="D126" s="50">
        <v>44068</v>
      </c>
      <c r="E126" s="51"/>
      <c r="F126" s="41">
        <v>1</v>
      </c>
      <c r="G126" s="52"/>
      <c r="H126" s="52"/>
      <c r="I126" s="52"/>
      <c r="J126" s="52"/>
      <c r="K126" s="52">
        <v>1</v>
      </c>
      <c r="L126" s="52"/>
      <c r="M126" s="52"/>
      <c r="N126" s="43">
        <f t="shared" si="25"/>
        <v>51</v>
      </c>
      <c r="O126" s="44">
        <f t="shared" si="22"/>
        <v>0</v>
      </c>
      <c r="P126" s="44">
        <f t="shared" si="23"/>
        <v>0</v>
      </c>
      <c r="Q126" s="44">
        <f t="shared" si="15"/>
        <v>0</v>
      </c>
      <c r="R126" s="44">
        <f t="shared" si="16"/>
        <v>0</v>
      </c>
      <c r="S126" s="44">
        <f t="shared" si="17"/>
        <v>5</v>
      </c>
      <c r="T126" s="44">
        <f t="shared" si="18"/>
        <v>0</v>
      </c>
      <c r="U126" s="44">
        <f t="shared" si="19"/>
        <v>0</v>
      </c>
      <c r="V126" s="44">
        <f t="shared" si="24"/>
        <v>20</v>
      </c>
      <c r="W126" s="45">
        <f t="shared" si="20"/>
        <v>25</v>
      </c>
      <c r="X126" s="46" t="s">
        <v>417</v>
      </c>
      <c r="Y126" s="1"/>
    </row>
    <row r="127" spans="1:25" ht="19.9" customHeight="1">
      <c r="A127" s="47">
        <v>24928</v>
      </c>
      <c r="B127" s="47" t="s">
        <v>61</v>
      </c>
      <c r="C127" s="54">
        <v>24861</v>
      </c>
      <c r="D127" s="50">
        <v>44068</v>
      </c>
      <c r="E127" s="51"/>
      <c r="F127" s="41">
        <v>1</v>
      </c>
      <c r="G127" s="52"/>
      <c r="H127" s="52"/>
      <c r="I127" s="52"/>
      <c r="J127" s="52"/>
      <c r="K127" s="52"/>
      <c r="L127" s="52"/>
      <c r="M127" s="52"/>
      <c r="N127" s="43">
        <f t="shared" si="25"/>
        <v>52</v>
      </c>
      <c r="O127" s="44">
        <f t="shared" si="22"/>
        <v>0</v>
      </c>
      <c r="P127" s="44">
        <f t="shared" si="23"/>
        <v>0</v>
      </c>
      <c r="Q127" s="44">
        <f t="shared" si="15"/>
        <v>0</v>
      </c>
      <c r="R127" s="44">
        <f t="shared" si="16"/>
        <v>0</v>
      </c>
      <c r="S127" s="44">
        <f t="shared" si="17"/>
        <v>0</v>
      </c>
      <c r="T127" s="44">
        <f t="shared" si="18"/>
        <v>0</v>
      </c>
      <c r="U127" s="44">
        <f t="shared" si="19"/>
        <v>0</v>
      </c>
      <c r="V127" s="44">
        <f t="shared" si="24"/>
        <v>20</v>
      </c>
      <c r="W127" s="45">
        <f t="shared" si="20"/>
        <v>20</v>
      </c>
      <c r="X127" s="53" t="s">
        <v>418</v>
      </c>
      <c r="Y127" s="1"/>
    </row>
    <row r="128" spans="1:25" ht="19.9" customHeight="1">
      <c r="A128" s="47">
        <v>24991</v>
      </c>
      <c r="B128" s="47" t="s">
        <v>79</v>
      </c>
      <c r="C128" s="54">
        <v>20720</v>
      </c>
      <c r="D128" s="50">
        <v>44068</v>
      </c>
      <c r="E128" s="51"/>
      <c r="F128" s="41">
        <v>1</v>
      </c>
      <c r="G128" s="52"/>
      <c r="H128" s="52"/>
      <c r="I128" s="52"/>
      <c r="J128" s="52"/>
      <c r="K128" s="52"/>
      <c r="L128" s="52"/>
      <c r="M128" s="52"/>
      <c r="N128" s="43">
        <f t="shared" si="25"/>
        <v>63</v>
      </c>
      <c r="O128" s="44">
        <f t="shared" si="22"/>
        <v>0</v>
      </c>
      <c r="P128" s="44">
        <f t="shared" si="23"/>
        <v>0</v>
      </c>
      <c r="Q128" s="44">
        <f t="shared" si="15"/>
        <v>0</v>
      </c>
      <c r="R128" s="44">
        <f t="shared" si="16"/>
        <v>0</v>
      </c>
      <c r="S128" s="44">
        <f t="shared" si="17"/>
        <v>0</v>
      </c>
      <c r="T128" s="44">
        <f t="shared" si="18"/>
        <v>0</v>
      </c>
      <c r="U128" s="44">
        <f t="shared" si="19"/>
        <v>0</v>
      </c>
      <c r="V128" s="44">
        <f t="shared" si="24"/>
        <v>20</v>
      </c>
      <c r="W128" s="45">
        <f t="shared" si="20"/>
        <v>20</v>
      </c>
      <c r="X128" s="46" t="s">
        <v>419</v>
      </c>
      <c r="Y128" s="1"/>
    </row>
    <row r="129" spans="1:25" ht="19.9" customHeight="1">
      <c r="A129" s="47">
        <v>24981</v>
      </c>
      <c r="B129" s="47" t="s">
        <v>76</v>
      </c>
      <c r="C129" s="54">
        <v>30664</v>
      </c>
      <c r="D129" s="50">
        <v>44068</v>
      </c>
      <c r="E129" s="51"/>
      <c r="F129" s="41">
        <v>1</v>
      </c>
      <c r="G129" s="52"/>
      <c r="H129" s="52"/>
      <c r="I129" s="52"/>
      <c r="J129" s="52"/>
      <c r="K129" s="52">
        <v>2</v>
      </c>
      <c r="L129" s="52"/>
      <c r="M129" s="52"/>
      <c r="N129" s="43">
        <f t="shared" si="25"/>
        <v>36</v>
      </c>
      <c r="O129" s="44">
        <f t="shared" si="22"/>
        <v>0</v>
      </c>
      <c r="P129" s="44">
        <f t="shared" si="23"/>
        <v>0</v>
      </c>
      <c r="Q129" s="44">
        <f t="shared" si="15"/>
        <v>0</v>
      </c>
      <c r="R129" s="44">
        <f t="shared" si="16"/>
        <v>0</v>
      </c>
      <c r="S129" s="44">
        <f t="shared" si="17"/>
        <v>10</v>
      </c>
      <c r="T129" s="44">
        <f t="shared" si="18"/>
        <v>0</v>
      </c>
      <c r="U129" s="44">
        <f t="shared" si="19"/>
        <v>0</v>
      </c>
      <c r="V129" s="44" t="str">
        <f t="shared" si="24"/>
        <v>10</v>
      </c>
      <c r="W129" s="45">
        <f t="shared" si="20"/>
        <v>20</v>
      </c>
      <c r="X129" s="53" t="s">
        <v>420</v>
      </c>
      <c r="Y129" s="1"/>
    </row>
    <row r="130" spans="1:25" ht="19.9" customHeight="1">
      <c r="A130" s="47">
        <v>24874</v>
      </c>
      <c r="B130" s="48" t="s">
        <v>46</v>
      </c>
      <c r="C130" s="54">
        <v>22303</v>
      </c>
      <c r="D130" s="50">
        <v>44068</v>
      </c>
      <c r="E130" s="58">
        <f>DATEDIF(C130,D130,"y")</f>
        <v>59</v>
      </c>
      <c r="F130" s="59" t="s">
        <v>33</v>
      </c>
      <c r="G130" s="41"/>
      <c r="H130" s="41"/>
      <c r="I130" s="41"/>
      <c r="J130" s="41"/>
      <c r="K130" s="41"/>
      <c r="L130" s="41"/>
      <c r="M130" s="41"/>
      <c r="N130" s="43">
        <v>58</v>
      </c>
      <c r="O130" s="44">
        <f t="shared" si="22"/>
        <v>0</v>
      </c>
      <c r="P130" s="44">
        <f t="shared" si="23"/>
        <v>0</v>
      </c>
      <c r="Q130" s="44">
        <f t="shared" si="15"/>
        <v>0</v>
      </c>
      <c r="R130" s="44">
        <f t="shared" si="16"/>
        <v>0</v>
      </c>
      <c r="S130" s="44">
        <f t="shared" si="17"/>
        <v>0</v>
      </c>
      <c r="T130" s="44">
        <f t="shared" si="18"/>
        <v>0</v>
      </c>
      <c r="U130" s="44">
        <f t="shared" si="19"/>
        <v>0</v>
      </c>
      <c r="V130" s="44">
        <f t="shared" si="24"/>
        <v>20</v>
      </c>
      <c r="W130" s="45">
        <f t="shared" si="20"/>
        <v>20</v>
      </c>
      <c r="X130" s="46" t="s">
        <v>421</v>
      </c>
      <c r="Y130" s="1"/>
    </row>
    <row r="131" spans="1:25" ht="19.9" customHeight="1">
      <c r="A131" s="47">
        <v>24782</v>
      </c>
      <c r="B131" s="47" t="s">
        <v>48</v>
      </c>
      <c r="C131" s="54">
        <v>33732</v>
      </c>
      <c r="D131" s="50">
        <v>44068</v>
      </c>
      <c r="E131" s="51"/>
      <c r="F131" s="41">
        <v>1</v>
      </c>
      <c r="G131" s="52"/>
      <c r="H131" s="52"/>
      <c r="I131" s="52"/>
      <c r="J131" s="52"/>
      <c r="K131" s="52"/>
      <c r="L131" s="52">
        <v>1</v>
      </c>
      <c r="M131" s="52"/>
      <c r="N131" s="43">
        <f aca="true" t="shared" si="26" ref="N131:N162">DATEDIF(C131,D131,"y")</f>
        <v>28</v>
      </c>
      <c r="O131" s="44">
        <f t="shared" si="22"/>
        <v>0</v>
      </c>
      <c r="P131" s="44">
        <f t="shared" si="23"/>
        <v>0</v>
      </c>
      <c r="Q131" s="44">
        <f t="shared" si="15"/>
        <v>0</v>
      </c>
      <c r="R131" s="44">
        <f t="shared" si="16"/>
        <v>0</v>
      </c>
      <c r="S131" s="44">
        <f t="shared" si="17"/>
        <v>0</v>
      </c>
      <c r="T131" s="44">
        <f t="shared" si="18"/>
        <v>10</v>
      </c>
      <c r="U131" s="44">
        <f t="shared" si="19"/>
        <v>0</v>
      </c>
      <c r="V131" s="44" t="str">
        <f t="shared" si="24"/>
        <v>10</v>
      </c>
      <c r="W131" s="45">
        <f t="shared" si="20"/>
        <v>20</v>
      </c>
      <c r="X131" s="53" t="s">
        <v>422</v>
      </c>
      <c r="Y131" s="1"/>
    </row>
    <row r="132" spans="1:25" ht="19.9" customHeight="1">
      <c r="A132" s="47">
        <v>24900</v>
      </c>
      <c r="B132" s="47" t="s">
        <v>51</v>
      </c>
      <c r="C132" s="54">
        <v>30900</v>
      </c>
      <c r="D132" s="50">
        <v>44068</v>
      </c>
      <c r="E132" s="51"/>
      <c r="F132" s="41">
        <v>1</v>
      </c>
      <c r="G132" s="52"/>
      <c r="H132" s="52"/>
      <c r="I132" s="52"/>
      <c r="J132" s="52"/>
      <c r="K132" s="52">
        <v>2</v>
      </c>
      <c r="L132" s="52"/>
      <c r="M132" s="52"/>
      <c r="N132" s="43">
        <f t="shared" si="26"/>
        <v>36</v>
      </c>
      <c r="O132" s="44">
        <f t="shared" si="22"/>
        <v>0</v>
      </c>
      <c r="P132" s="44">
        <f t="shared" si="23"/>
        <v>0</v>
      </c>
      <c r="Q132" s="44">
        <f t="shared" si="15"/>
        <v>0</v>
      </c>
      <c r="R132" s="44">
        <f t="shared" si="16"/>
        <v>0</v>
      </c>
      <c r="S132" s="44">
        <f t="shared" si="17"/>
        <v>10</v>
      </c>
      <c r="T132" s="44">
        <f t="shared" si="18"/>
        <v>0</v>
      </c>
      <c r="U132" s="44">
        <f t="shared" si="19"/>
        <v>0</v>
      </c>
      <c r="V132" s="44" t="str">
        <f t="shared" si="24"/>
        <v>10</v>
      </c>
      <c r="W132" s="45">
        <f t="shared" si="20"/>
        <v>20</v>
      </c>
      <c r="X132" s="46" t="s">
        <v>423</v>
      </c>
      <c r="Y132" s="1"/>
    </row>
    <row r="133" spans="1:25" ht="19.9" customHeight="1">
      <c r="A133" s="47">
        <v>24901</v>
      </c>
      <c r="B133" s="47" t="s">
        <v>52</v>
      </c>
      <c r="C133" s="54">
        <v>26353</v>
      </c>
      <c r="D133" s="50">
        <v>44068</v>
      </c>
      <c r="E133" s="51"/>
      <c r="F133" s="41">
        <v>1</v>
      </c>
      <c r="G133" s="52"/>
      <c r="H133" s="52"/>
      <c r="I133" s="52"/>
      <c r="J133" s="52"/>
      <c r="K133" s="52">
        <v>2</v>
      </c>
      <c r="L133" s="52"/>
      <c r="M133" s="52"/>
      <c r="N133" s="43">
        <f t="shared" si="26"/>
        <v>48</v>
      </c>
      <c r="O133" s="44">
        <f t="shared" si="22"/>
        <v>0</v>
      </c>
      <c r="P133" s="44">
        <f t="shared" si="23"/>
        <v>0</v>
      </c>
      <c r="Q133" s="44">
        <f t="shared" si="15"/>
        <v>0</v>
      </c>
      <c r="R133" s="44">
        <f t="shared" si="16"/>
        <v>0</v>
      </c>
      <c r="S133" s="44">
        <f t="shared" si="17"/>
        <v>10</v>
      </c>
      <c r="T133" s="44">
        <f t="shared" si="18"/>
        <v>0</v>
      </c>
      <c r="U133" s="44">
        <f t="shared" si="19"/>
        <v>0</v>
      </c>
      <c r="V133" s="44" t="str">
        <f t="shared" si="24"/>
        <v>10</v>
      </c>
      <c r="W133" s="45">
        <f t="shared" si="20"/>
        <v>20</v>
      </c>
      <c r="X133" s="53" t="s">
        <v>424</v>
      </c>
      <c r="Y133" s="1"/>
    </row>
    <row r="134" spans="1:25" ht="19.9" customHeight="1">
      <c r="A134" s="47">
        <v>24917</v>
      </c>
      <c r="B134" s="47" t="s">
        <v>57</v>
      </c>
      <c r="C134" s="54">
        <v>29752</v>
      </c>
      <c r="D134" s="50">
        <v>44068</v>
      </c>
      <c r="E134" s="51"/>
      <c r="F134" s="41">
        <v>1</v>
      </c>
      <c r="G134" s="52"/>
      <c r="H134" s="52"/>
      <c r="I134" s="52"/>
      <c r="J134" s="52"/>
      <c r="K134" s="52">
        <v>2</v>
      </c>
      <c r="L134" s="52"/>
      <c r="M134" s="52"/>
      <c r="N134" s="43">
        <f t="shared" si="26"/>
        <v>39</v>
      </c>
      <c r="O134" s="44">
        <f t="shared" si="22"/>
        <v>0</v>
      </c>
      <c r="P134" s="44">
        <f t="shared" si="23"/>
        <v>0</v>
      </c>
      <c r="Q134" s="44">
        <f t="shared" si="15"/>
        <v>0</v>
      </c>
      <c r="R134" s="44">
        <f t="shared" si="16"/>
        <v>0</v>
      </c>
      <c r="S134" s="44">
        <f t="shared" si="17"/>
        <v>10</v>
      </c>
      <c r="T134" s="44">
        <f t="shared" si="18"/>
        <v>0</v>
      </c>
      <c r="U134" s="44">
        <f t="shared" si="19"/>
        <v>0</v>
      </c>
      <c r="V134" s="44" t="str">
        <f t="shared" si="24"/>
        <v>10</v>
      </c>
      <c r="W134" s="45">
        <f t="shared" si="20"/>
        <v>20</v>
      </c>
      <c r="X134" s="46" t="s">
        <v>425</v>
      </c>
      <c r="Y134" s="1"/>
    </row>
    <row r="135" spans="1:25" ht="19.9" customHeight="1">
      <c r="A135" s="47">
        <v>24924</v>
      </c>
      <c r="B135" s="47" t="s">
        <v>58</v>
      </c>
      <c r="C135" s="54">
        <v>23070</v>
      </c>
      <c r="D135" s="50">
        <v>44068</v>
      </c>
      <c r="E135" s="51"/>
      <c r="F135" s="41">
        <v>1</v>
      </c>
      <c r="G135" s="52"/>
      <c r="H135" s="52"/>
      <c r="I135" s="52"/>
      <c r="J135" s="52"/>
      <c r="K135" s="52"/>
      <c r="L135" s="52"/>
      <c r="M135" s="52"/>
      <c r="N135" s="43">
        <f t="shared" si="26"/>
        <v>57</v>
      </c>
      <c r="O135" s="44">
        <f t="shared" si="22"/>
        <v>0</v>
      </c>
      <c r="P135" s="44">
        <f t="shared" si="23"/>
        <v>0</v>
      </c>
      <c r="Q135" s="44">
        <f t="shared" si="15"/>
        <v>0</v>
      </c>
      <c r="R135" s="44">
        <f t="shared" si="16"/>
        <v>0</v>
      </c>
      <c r="S135" s="44">
        <f t="shared" si="17"/>
        <v>0</v>
      </c>
      <c r="T135" s="44">
        <f t="shared" si="18"/>
        <v>0</v>
      </c>
      <c r="U135" s="44">
        <f t="shared" si="19"/>
        <v>0</v>
      </c>
      <c r="V135" s="44">
        <f t="shared" si="24"/>
        <v>20</v>
      </c>
      <c r="W135" s="45">
        <f t="shared" si="20"/>
        <v>20</v>
      </c>
      <c r="X135" s="53" t="s">
        <v>426</v>
      </c>
      <c r="Y135" s="1"/>
    </row>
    <row r="136" spans="1:25" ht="19.9" customHeight="1">
      <c r="A136" s="47">
        <v>24953</v>
      </c>
      <c r="B136" s="47" t="s">
        <v>63</v>
      </c>
      <c r="C136" s="54">
        <v>24035</v>
      </c>
      <c r="D136" s="50">
        <v>44068</v>
      </c>
      <c r="E136" s="51"/>
      <c r="F136" s="41"/>
      <c r="G136" s="52"/>
      <c r="H136" s="52"/>
      <c r="I136" s="52"/>
      <c r="J136" s="52"/>
      <c r="K136" s="52"/>
      <c r="L136" s="52"/>
      <c r="M136" s="52"/>
      <c r="N136" s="43">
        <f t="shared" si="26"/>
        <v>54</v>
      </c>
      <c r="O136" s="44">
        <f t="shared" si="22"/>
        <v>0</v>
      </c>
      <c r="P136" s="44">
        <f t="shared" si="23"/>
        <v>0</v>
      </c>
      <c r="Q136" s="44">
        <f t="shared" si="15"/>
        <v>0</v>
      </c>
      <c r="R136" s="44">
        <f t="shared" si="16"/>
        <v>0</v>
      </c>
      <c r="S136" s="44">
        <f t="shared" si="17"/>
        <v>0</v>
      </c>
      <c r="T136" s="44">
        <f t="shared" si="18"/>
        <v>0</v>
      </c>
      <c r="U136" s="44">
        <f t="shared" si="19"/>
        <v>0</v>
      </c>
      <c r="V136" s="44">
        <f t="shared" si="24"/>
        <v>20</v>
      </c>
      <c r="W136" s="45">
        <f t="shared" si="20"/>
        <v>20</v>
      </c>
      <c r="X136" s="46" t="s">
        <v>427</v>
      </c>
      <c r="Y136" s="1"/>
    </row>
    <row r="137" spans="1:25" ht="19.9" customHeight="1">
      <c r="A137" s="47">
        <v>24954</v>
      </c>
      <c r="B137" s="47" t="s">
        <v>64</v>
      </c>
      <c r="C137" s="54">
        <v>23951</v>
      </c>
      <c r="D137" s="50">
        <v>44068</v>
      </c>
      <c r="E137" s="51"/>
      <c r="F137" s="41">
        <v>1</v>
      </c>
      <c r="G137" s="52"/>
      <c r="H137" s="52"/>
      <c r="I137" s="52"/>
      <c r="J137" s="52"/>
      <c r="K137" s="52"/>
      <c r="L137" s="52"/>
      <c r="M137" s="52"/>
      <c r="N137" s="43">
        <f t="shared" si="26"/>
        <v>55</v>
      </c>
      <c r="O137" s="44">
        <f t="shared" si="22"/>
        <v>0</v>
      </c>
      <c r="P137" s="44">
        <f t="shared" si="23"/>
        <v>0</v>
      </c>
      <c r="Q137" s="44">
        <f t="shared" si="15"/>
        <v>0</v>
      </c>
      <c r="R137" s="44">
        <f t="shared" si="16"/>
        <v>0</v>
      </c>
      <c r="S137" s="44">
        <f t="shared" si="17"/>
        <v>0</v>
      </c>
      <c r="T137" s="44">
        <f t="shared" si="18"/>
        <v>0</v>
      </c>
      <c r="U137" s="44">
        <f t="shared" si="19"/>
        <v>0</v>
      </c>
      <c r="V137" s="44">
        <f t="shared" si="24"/>
        <v>20</v>
      </c>
      <c r="W137" s="45">
        <f t="shared" si="20"/>
        <v>20</v>
      </c>
      <c r="X137" s="53" t="s">
        <v>428</v>
      </c>
      <c r="Y137" s="1"/>
    </row>
    <row r="138" spans="1:25" ht="19.9" customHeight="1">
      <c r="A138" s="47">
        <v>24964</v>
      </c>
      <c r="B138" s="47" t="s">
        <v>66</v>
      </c>
      <c r="C138" s="54">
        <v>22725</v>
      </c>
      <c r="D138" s="50">
        <v>44068</v>
      </c>
      <c r="E138" s="51"/>
      <c r="F138" s="41">
        <v>1</v>
      </c>
      <c r="G138" s="52"/>
      <c r="H138" s="52"/>
      <c r="I138" s="52"/>
      <c r="J138" s="52"/>
      <c r="K138" s="52"/>
      <c r="L138" s="52"/>
      <c r="M138" s="52"/>
      <c r="N138" s="43">
        <f t="shared" si="26"/>
        <v>58</v>
      </c>
      <c r="O138" s="44">
        <f t="shared" si="22"/>
        <v>0</v>
      </c>
      <c r="P138" s="44">
        <f t="shared" si="23"/>
        <v>0</v>
      </c>
      <c r="Q138" s="44">
        <f aca="true" t="shared" si="27" ref="Q138:Q201">IF(I138=0,0,IF(I138=4,30,IF(I138=5,40,IF(I138=6,50,IF(I138=7,60,IF(I138=8,70,IF(I138=9,80,IF(I138=10,90))))))))</f>
        <v>0</v>
      </c>
      <c r="R138" s="44">
        <f aca="true" t="shared" si="28" ref="R138:R201">IF(J138=3,15,IF(J138=0,0))</f>
        <v>0</v>
      </c>
      <c r="S138" s="44">
        <f aca="true" t="shared" si="29" ref="S138:S201">IF(K138=0,0,IF(K138=1,5,IF(K138=2,10,IF(K138=3,20,IF(K138=4,30,IF(K138=5,40))))))</f>
        <v>0</v>
      </c>
      <c r="T138" s="44">
        <f aca="true" t="shared" si="30" ref="T138:T201">L138*10</f>
        <v>0</v>
      </c>
      <c r="U138" s="44">
        <f aca="true" t="shared" si="31" ref="U138:U201">IF(M138&lt;50,0,IF(M138&lt;=59,10,IF(M138&lt;=66,12,IF(M138&lt;=69,15,IF(M138&gt;=70,17)))))</f>
        <v>0</v>
      </c>
      <c r="V138" s="44">
        <f t="shared" si="24"/>
        <v>20</v>
      </c>
      <c r="W138" s="45">
        <f aca="true" t="shared" si="32" ref="W138:W201">O138+Q138+R138+S138+T138+U138+V138+P138</f>
        <v>20</v>
      </c>
      <c r="X138" s="46" t="s">
        <v>429</v>
      </c>
      <c r="Y138" s="1"/>
    </row>
    <row r="139" spans="1:25" ht="19.9" customHeight="1">
      <c r="A139" s="47">
        <v>24965</v>
      </c>
      <c r="B139" s="47">
        <v>878631</v>
      </c>
      <c r="C139" s="54">
        <v>20783</v>
      </c>
      <c r="D139" s="50">
        <v>44068</v>
      </c>
      <c r="E139" s="51"/>
      <c r="F139" s="41">
        <v>1</v>
      </c>
      <c r="G139" s="52"/>
      <c r="H139" s="52"/>
      <c r="I139" s="52"/>
      <c r="J139" s="52"/>
      <c r="K139" s="52"/>
      <c r="L139" s="52"/>
      <c r="M139" s="52"/>
      <c r="N139" s="43">
        <f t="shared" si="26"/>
        <v>63</v>
      </c>
      <c r="O139" s="44">
        <f t="shared" si="22"/>
        <v>0</v>
      </c>
      <c r="P139" s="44">
        <f t="shared" si="23"/>
        <v>0</v>
      </c>
      <c r="Q139" s="44">
        <f t="shared" si="27"/>
        <v>0</v>
      </c>
      <c r="R139" s="44">
        <f t="shared" si="28"/>
        <v>0</v>
      </c>
      <c r="S139" s="44">
        <f t="shared" si="29"/>
        <v>0</v>
      </c>
      <c r="T139" s="44">
        <f t="shared" si="30"/>
        <v>0</v>
      </c>
      <c r="U139" s="44">
        <f t="shared" si="31"/>
        <v>0</v>
      </c>
      <c r="V139" s="44">
        <f t="shared" si="24"/>
        <v>20</v>
      </c>
      <c r="W139" s="45">
        <f t="shared" si="32"/>
        <v>20</v>
      </c>
      <c r="X139" s="53" t="s">
        <v>430</v>
      </c>
      <c r="Y139" s="1"/>
    </row>
    <row r="140" spans="1:25" ht="19.9" customHeight="1">
      <c r="A140" s="47">
        <v>24970</v>
      </c>
      <c r="B140" s="48" t="s">
        <v>69</v>
      </c>
      <c r="C140" s="54">
        <v>27083</v>
      </c>
      <c r="D140" s="50">
        <v>44068</v>
      </c>
      <c r="E140" s="51"/>
      <c r="F140" s="41">
        <v>1</v>
      </c>
      <c r="G140" s="52"/>
      <c r="H140" s="52"/>
      <c r="I140" s="52"/>
      <c r="J140" s="52"/>
      <c r="K140" s="52">
        <v>2</v>
      </c>
      <c r="L140" s="52"/>
      <c r="M140" s="52"/>
      <c r="N140" s="43">
        <f t="shared" si="26"/>
        <v>46</v>
      </c>
      <c r="O140" s="44">
        <f t="shared" si="22"/>
        <v>0</v>
      </c>
      <c r="P140" s="44">
        <f t="shared" si="23"/>
        <v>0</v>
      </c>
      <c r="Q140" s="44">
        <f t="shared" si="27"/>
        <v>0</v>
      </c>
      <c r="R140" s="44">
        <f t="shared" si="28"/>
        <v>0</v>
      </c>
      <c r="S140" s="44">
        <f t="shared" si="29"/>
        <v>10</v>
      </c>
      <c r="T140" s="44">
        <f t="shared" si="30"/>
        <v>0</v>
      </c>
      <c r="U140" s="44">
        <f t="shared" si="31"/>
        <v>0</v>
      </c>
      <c r="V140" s="44" t="str">
        <f t="shared" si="24"/>
        <v>10</v>
      </c>
      <c r="W140" s="45">
        <f t="shared" si="32"/>
        <v>20</v>
      </c>
      <c r="X140" s="46" t="s">
        <v>431</v>
      </c>
      <c r="Y140" s="1"/>
    </row>
    <row r="141" spans="1:25" ht="19.9" customHeight="1">
      <c r="A141" s="47">
        <v>24978</v>
      </c>
      <c r="B141" s="47" t="s">
        <v>74</v>
      </c>
      <c r="C141" s="54">
        <v>27579</v>
      </c>
      <c r="D141" s="50">
        <v>44068</v>
      </c>
      <c r="E141" s="51"/>
      <c r="F141" s="41">
        <v>1</v>
      </c>
      <c r="G141" s="52"/>
      <c r="H141" s="52"/>
      <c r="I141" s="52"/>
      <c r="J141" s="52"/>
      <c r="K141" s="52">
        <v>2</v>
      </c>
      <c r="L141" s="52"/>
      <c r="M141" s="52"/>
      <c r="N141" s="43">
        <f t="shared" si="26"/>
        <v>45</v>
      </c>
      <c r="O141" s="44">
        <f t="shared" si="22"/>
        <v>0</v>
      </c>
      <c r="P141" s="44">
        <f t="shared" si="23"/>
        <v>0</v>
      </c>
      <c r="Q141" s="44">
        <f t="shared" si="27"/>
        <v>0</v>
      </c>
      <c r="R141" s="44">
        <f t="shared" si="28"/>
        <v>0</v>
      </c>
      <c r="S141" s="44">
        <f t="shared" si="29"/>
        <v>10</v>
      </c>
      <c r="T141" s="44">
        <f t="shared" si="30"/>
        <v>0</v>
      </c>
      <c r="U141" s="44">
        <f t="shared" si="31"/>
        <v>0</v>
      </c>
      <c r="V141" s="44" t="str">
        <f t="shared" si="24"/>
        <v>10</v>
      </c>
      <c r="W141" s="45">
        <f t="shared" si="32"/>
        <v>20</v>
      </c>
      <c r="X141" s="53" t="s">
        <v>432</v>
      </c>
      <c r="Y141" s="1"/>
    </row>
    <row r="142" spans="1:25" ht="19.9" customHeight="1">
      <c r="A142" s="47">
        <v>24996</v>
      </c>
      <c r="B142" s="47" t="s">
        <v>82</v>
      </c>
      <c r="C142" s="54">
        <v>21758</v>
      </c>
      <c r="D142" s="50">
        <v>44068</v>
      </c>
      <c r="E142" s="51"/>
      <c r="F142" s="41">
        <v>1</v>
      </c>
      <c r="G142" s="52"/>
      <c r="H142" s="52"/>
      <c r="I142" s="52"/>
      <c r="J142" s="52"/>
      <c r="K142" s="52"/>
      <c r="L142" s="52"/>
      <c r="M142" s="52"/>
      <c r="N142" s="43">
        <f t="shared" si="26"/>
        <v>61</v>
      </c>
      <c r="O142" s="44">
        <f t="shared" si="22"/>
        <v>0</v>
      </c>
      <c r="P142" s="44">
        <f t="shared" si="23"/>
        <v>0</v>
      </c>
      <c r="Q142" s="44">
        <f t="shared" si="27"/>
        <v>0</v>
      </c>
      <c r="R142" s="44">
        <f t="shared" si="28"/>
        <v>0</v>
      </c>
      <c r="S142" s="44">
        <f t="shared" si="29"/>
        <v>0</v>
      </c>
      <c r="T142" s="44">
        <f t="shared" si="30"/>
        <v>0</v>
      </c>
      <c r="U142" s="44">
        <f t="shared" si="31"/>
        <v>0</v>
      </c>
      <c r="V142" s="44">
        <f t="shared" si="24"/>
        <v>20</v>
      </c>
      <c r="W142" s="45">
        <f t="shared" si="32"/>
        <v>20</v>
      </c>
      <c r="X142" s="46" t="s">
        <v>433</v>
      </c>
      <c r="Y142" s="1"/>
    </row>
    <row r="143" spans="1:25" ht="19.9" customHeight="1">
      <c r="A143" s="47">
        <v>24997</v>
      </c>
      <c r="B143" s="47" t="s">
        <v>83</v>
      </c>
      <c r="C143" s="54">
        <v>23704</v>
      </c>
      <c r="D143" s="50">
        <v>44068</v>
      </c>
      <c r="E143" s="51"/>
      <c r="F143" s="41">
        <v>1</v>
      </c>
      <c r="G143" s="52"/>
      <c r="H143" s="52"/>
      <c r="I143" s="52"/>
      <c r="J143" s="52"/>
      <c r="K143" s="52"/>
      <c r="L143" s="52"/>
      <c r="M143" s="52"/>
      <c r="N143" s="43">
        <f t="shared" si="26"/>
        <v>55</v>
      </c>
      <c r="O143" s="44">
        <f t="shared" si="22"/>
        <v>0</v>
      </c>
      <c r="P143" s="44">
        <f t="shared" si="23"/>
        <v>0</v>
      </c>
      <c r="Q143" s="44">
        <f t="shared" si="27"/>
        <v>0</v>
      </c>
      <c r="R143" s="44">
        <f t="shared" si="28"/>
        <v>0</v>
      </c>
      <c r="S143" s="44">
        <f t="shared" si="29"/>
        <v>0</v>
      </c>
      <c r="T143" s="44">
        <f t="shared" si="30"/>
        <v>0</v>
      </c>
      <c r="U143" s="44">
        <f t="shared" si="31"/>
        <v>0</v>
      </c>
      <c r="V143" s="44">
        <f t="shared" si="24"/>
        <v>20</v>
      </c>
      <c r="W143" s="45">
        <f t="shared" si="32"/>
        <v>20</v>
      </c>
      <c r="X143" s="53" t="s">
        <v>434</v>
      </c>
      <c r="Y143" s="1"/>
    </row>
    <row r="144" spans="1:25" ht="19.9" customHeight="1">
      <c r="A144" s="47">
        <v>25015</v>
      </c>
      <c r="B144" s="47" t="s">
        <v>88</v>
      </c>
      <c r="C144" s="54">
        <v>20386</v>
      </c>
      <c r="D144" s="50">
        <v>44068</v>
      </c>
      <c r="E144" s="51"/>
      <c r="F144" s="41">
        <v>1</v>
      </c>
      <c r="G144" s="52"/>
      <c r="H144" s="52"/>
      <c r="I144" s="52"/>
      <c r="J144" s="52"/>
      <c r="K144" s="52"/>
      <c r="L144" s="52"/>
      <c r="M144" s="52"/>
      <c r="N144" s="43">
        <f t="shared" si="26"/>
        <v>64</v>
      </c>
      <c r="O144" s="44">
        <f t="shared" si="22"/>
        <v>0</v>
      </c>
      <c r="P144" s="44">
        <f t="shared" si="23"/>
        <v>0</v>
      </c>
      <c r="Q144" s="44">
        <f t="shared" si="27"/>
        <v>0</v>
      </c>
      <c r="R144" s="44">
        <f t="shared" si="28"/>
        <v>0</v>
      </c>
      <c r="S144" s="44">
        <f t="shared" si="29"/>
        <v>0</v>
      </c>
      <c r="T144" s="44">
        <f t="shared" si="30"/>
        <v>0</v>
      </c>
      <c r="U144" s="44">
        <f t="shared" si="31"/>
        <v>0</v>
      </c>
      <c r="V144" s="44">
        <f t="shared" si="24"/>
        <v>20</v>
      </c>
      <c r="W144" s="45">
        <f t="shared" si="32"/>
        <v>20</v>
      </c>
      <c r="X144" s="46" t="s">
        <v>435</v>
      </c>
      <c r="Y144" s="1"/>
    </row>
    <row r="145" spans="1:25" ht="19.9" customHeight="1">
      <c r="A145" s="47">
        <v>25017</v>
      </c>
      <c r="B145" s="47" t="s">
        <v>89</v>
      </c>
      <c r="C145" s="54">
        <v>32855</v>
      </c>
      <c r="D145" s="50">
        <v>44068</v>
      </c>
      <c r="E145" s="51"/>
      <c r="F145" s="41">
        <v>1</v>
      </c>
      <c r="G145" s="52"/>
      <c r="H145" s="52"/>
      <c r="I145" s="52"/>
      <c r="J145" s="52"/>
      <c r="K145" s="52">
        <v>2</v>
      </c>
      <c r="L145" s="52"/>
      <c r="M145" s="52"/>
      <c r="N145" s="43">
        <f t="shared" si="26"/>
        <v>30</v>
      </c>
      <c r="O145" s="44">
        <f t="shared" si="22"/>
        <v>0</v>
      </c>
      <c r="P145" s="44">
        <f t="shared" si="23"/>
        <v>0</v>
      </c>
      <c r="Q145" s="44">
        <f t="shared" si="27"/>
        <v>0</v>
      </c>
      <c r="R145" s="44">
        <f t="shared" si="28"/>
        <v>0</v>
      </c>
      <c r="S145" s="44">
        <f t="shared" si="29"/>
        <v>10</v>
      </c>
      <c r="T145" s="44">
        <f t="shared" si="30"/>
        <v>0</v>
      </c>
      <c r="U145" s="44">
        <f t="shared" si="31"/>
        <v>0</v>
      </c>
      <c r="V145" s="44" t="str">
        <f t="shared" si="24"/>
        <v>10</v>
      </c>
      <c r="W145" s="45">
        <f t="shared" si="32"/>
        <v>20</v>
      </c>
      <c r="X145" s="53" t="s">
        <v>436</v>
      </c>
      <c r="Y145" s="1"/>
    </row>
    <row r="146" spans="1:25" ht="19.9" customHeight="1">
      <c r="A146" s="47">
        <v>25022</v>
      </c>
      <c r="B146" s="47" t="s">
        <v>94</v>
      </c>
      <c r="C146" s="54">
        <v>32337</v>
      </c>
      <c r="D146" s="50">
        <v>44068</v>
      </c>
      <c r="E146" s="51"/>
      <c r="F146" s="41">
        <v>1</v>
      </c>
      <c r="G146" s="52"/>
      <c r="H146" s="52"/>
      <c r="I146" s="52"/>
      <c r="J146" s="52"/>
      <c r="K146" s="52">
        <v>2</v>
      </c>
      <c r="L146" s="52"/>
      <c r="M146" s="52"/>
      <c r="N146" s="43">
        <f t="shared" si="26"/>
        <v>32</v>
      </c>
      <c r="O146" s="44">
        <f t="shared" si="22"/>
        <v>0</v>
      </c>
      <c r="P146" s="44">
        <f t="shared" si="23"/>
        <v>0</v>
      </c>
      <c r="Q146" s="44">
        <f t="shared" si="27"/>
        <v>0</v>
      </c>
      <c r="R146" s="44">
        <f t="shared" si="28"/>
        <v>0</v>
      </c>
      <c r="S146" s="44">
        <f t="shared" si="29"/>
        <v>10</v>
      </c>
      <c r="T146" s="44">
        <f t="shared" si="30"/>
        <v>0</v>
      </c>
      <c r="U146" s="44">
        <f t="shared" si="31"/>
        <v>0</v>
      </c>
      <c r="V146" s="44" t="str">
        <f t="shared" si="24"/>
        <v>10</v>
      </c>
      <c r="W146" s="45">
        <f t="shared" si="32"/>
        <v>20</v>
      </c>
      <c r="X146" s="46" t="s">
        <v>437</v>
      </c>
      <c r="Y146" s="1"/>
    </row>
    <row r="147" spans="1:25" ht="19.9" customHeight="1">
      <c r="A147" s="47">
        <v>25023</v>
      </c>
      <c r="B147" s="47" t="s">
        <v>95</v>
      </c>
      <c r="C147" s="54">
        <v>27971</v>
      </c>
      <c r="D147" s="50">
        <v>44068</v>
      </c>
      <c r="E147" s="51"/>
      <c r="F147" s="41">
        <v>1</v>
      </c>
      <c r="G147" s="52"/>
      <c r="H147" s="52"/>
      <c r="I147" s="52"/>
      <c r="J147" s="52"/>
      <c r="K147" s="52">
        <v>2</v>
      </c>
      <c r="L147" s="52"/>
      <c r="M147" s="52"/>
      <c r="N147" s="43">
        <f t="shared" si="26"/>
        <v>44</v>
      </c>
      <c r="O147" s="44">
        <f t="shared" si="22"/>
        <v>0</v>
      </c>
      <c r="P147" s="44">
        <f t="shared" si="23"/>
        <v>0</v>
      </c>
      <c r="Q147" s="44">
        <f t="shared" si="27"/>
        <v>0</v>
      </c>
      <c r="R147" s="44">
        <f t="shared" si="28"/>
        <v>0</v>
      </c>
      <c r="S147" s="44">
        <f t="shared" si="29"/>
        <v>10</v>
      </c>
      <c r="T147" s="44">
        <f t="shared" si="30"/>
        <v>0</v>
      </c>
      <c r="U147" s="44">
        <f t="shared" si="31"/>
        <v>0</v>
      </c>
      <c r="V147" s="44" t="str">
        <f t="shared" si="24"/>
        <v>10</v>
      </c>
      <c r="W147" s="45">
        <f t="shared" si="32"/>
        <v>20</v>
      </c>
      <c r="X147" s="53" t="s">
        <v>438</v>
      </c>
      <c r="Y147" s="1"/>
    </row>
    <row r="148" spans="1:25" ht="19.9" customHeight="1">
      <c r="A148" s="47">
        <v>25027</v>
      </c>
      <c r="B148" s="47" t="s">
        <v>99</v>
      </c>
      <c r="C148" s="54">
        <v>30907</v>
      </c>
      <c r="D148" s="50">
        <v>44068</v>
      </c>
      <c r="E148" s="51"/>
      <c r="F148" s="41">
        <v>1</v>
      </c>
      <c r="G148" s="52"/>
      <c r="H148" s="52"/>
      <c r="I148" s="52"/>
      <c r="J148" s="52"/>
      <c r="K148" s="52">
        <v>2</v>
      </c>
      <c r="L148" s="52"/>
      <c r="M148" s="52"/>
      <c r="N148" s="43">
        <f t="shared" si="26"/>
        <v>36</v>
      </c>
      <c r="O148" s="44">
        <f t="shared" si="22"/>
        <v>0</v>
      </c>
      <c r="P148" s="44">
        <f t="shared" si="23"/>
        <v>0</v>
      </c>
      <c r="Q148" s="44">
        <f t="shared" si="27"/>
        <v>0</v>
      </c>
      <c r="R148" s="44">
        <f t="shared" si="28"/>
        <v>0</v>
      </c>
      <c r="S148" s="44">
        <f t="shared" si="29"/>
        <v>10</v>
      </c>
      <c r="T148" s="44">
        <f t="shared" si="30"/>
        <v>0</v>
      </c>
      <c r="U148" s="44">
        <f t="shared" si="31"/>
        <v>0</v>
      </c>
      <c r="V148" s="44" t="str">
        <f t="shared" si="24"/>
        <v>10</v>
      </c>
      <c r="W148" s="45">
        <f t="shared" si="32"/>
        <v>20</v>
      </c>
      <c r="X148" s="46" t="s">
        <v>439</v>
      </c>
      <c r="Y148" s="1"/>
    </row>
    <row r="149" spans="1:25" ht="19.9" customHeight="1">
      <c r="A149" s="47">
        <v>25043</v>
      </c>
      <c r="B149" s="47" t="s">
        <v>108</v>
      </c>
      <c r="C149" s="54">
        <v>21119</v>
      </c>
      <c r="D149" s="50">
        <v>44068</v>
      </c>
      <c r="E149" s="51"/>
      <c r="F149" s="41"/>
      <c r="G149" s="52"/>
      <c r="H149" s="52"/>
      <c r="I149" s="52"/>
      <c r="J149" s="52"/>
      <c r="K149" s="52"/>
      <c r="L149" s="52"/>
      <c r="M149" s="52"/>
      <c r="N149" s="43">
        <f t="shared" si="26"/>
        <v>62</v>
      </c>
      <c r="O149" s="44">
        <f t="shared" si="22"/>
        <v>0</v>
      </c>
      <c r="P149" s="44">
        <f t="shared" si="23"/>
        <v>0</v>
      </c>
      <c r="Q149" s="44">
        <f t="shared" si="27"/>
        <v>0</v>
      </c>
      <c r="R149" s="44">
        <f t="shared" si="28"/>
        <v>0</v>
      </c>
      <c r="S149" s="44">
        <f t="shared" si="29"/>
        <v>0</v>
      </c>
      <c r="T149" s="44">
        <f t="shared" si="30"/>
        <v>0</v>
      </c>
      <c r="U149" s="44">
        <f t="shared" si="31"/>
        <v>0</v>
      </c>
      <c r="V149" s="44">
        <f t="shared" si="24"/>
        <v>20</v>
      </c>
      <c r="W149" s="45">
        <f t="shared" si="32"/>
        <v>20</v>
      </c>
      <c r="X149" s="53" t="s">
        <v>440</v>
      </c>
      <c r="Y149" s="1"/>
    </row>
    <row r="150" spans="1:25" ht="19.9" customHeight="1">
      <c r="A150" s="47">
        <v>25056</v>
      </c>
      <c r="B150" s="47" t="s">
        <v>114</v>
      </c>
      <c r="C150" s="54">
        <v>26321</v>
      </c>
      <c r="D150" s="50">
        <v>44068</v>
      </c>
      <c r="E150" s="51"/>
      <c r="F150" s="41">
        <v>1</v>
      </c>
      <c r="G150" s="52"/>
      <c r="H150" s="52"/>
      <c r="I150" s="52"/>
      <c r="J150" s="52"/>
      <c r="K150" s="52">
        <v>2</v>
      </c>
      <c r="L150" s="52"/>
      <c r="M150" s="52"/>
      <c r="N150" s="43">
        <f t="shared" si="26"/>
        <v>48</v>
      </c>
      <c r="O150" s="44">
        <f t="shared" si="22"/>
        <v>0</v>
      </c>
      <c r="P150" s="44">
        <f t="shared" si="23"/>
        <v>0</v>
      </c>
      <c r="Q150" s="44">
        <f t="shared" si="27"/>
        <v>0</v>
      </c>
      <c r="R150" s="44">
        <f t="shared" si="28"/>
        <v>0</v>
      </c>
      <c r="S150" s="44">
        <f t="shared" si="29"/>
        <v>10</v>
      </c>
      <c r="T150" s="44">
        <f t="shared" si="30"/>
        <v>0</v>
      </c>
      <c r="U150" s="44">
        <f t="shared" si="31"/>
        <v>0</v>
      </c>
      <c r="V150" s="44" t="str">
        <f t="shared" si="24"/>
        <v>10</v>
      </c>
      <c r="W150" s="45">
        <f t="shared" si="32"/>
        <v>20</v>
      </c>
      <c r="X150" s="46" t="s">
        <v>441</v>
      </c>
      <c r="Y150" s="1"/>
    </row>
    <row r="151" spans="1:25" ht="19.9" customHeight="1">
      <c r="A151" s="47">
        <v>25059</v>
      </c>
      <c r="B151" s="47" t="s">
        <v>115</v>
      </c>
      <c r="C151" s="54">
        <v>30695</v>
      </c>
      <c r="D151" s="50">
        <v>44068</v>
      </c>
      <c r="E151" s="51"/>
      <c r="F151" s="41">
        <v>1</v>
      </c>
      <c r="G151" s="52"/>
      <c r="H151" s="52"/>
      <c r="I151" s="52"/>
      <c r="J151" s="52"/>
      <c r="K151" s="52">
        <v>2</v>
      </c>
      <c r="L151" s="52"/>
      <c r="M151" s="52"/>
      <c r="N151" s="43">
        <f t="shared" si="26"/>
        <v>36</v>
      </c>
      <c r="O151" s="44">
        <f t="shared" si="22"/>
        <v>0</v>
      </c>
      <c r="P151" s="44">
        <f t="shared" si="23"/>
        <v>0</v>
      </c>
      <c r="Q151" s="44">
        <f t="shared" si="27"/>
        <v>0</v>
      </c>
      <c r="R151" s="44">
        <f t="shared" si="28"/>
        <v>0</v>
      </c>
      <c r="S151" s="44">
        <f t="shared" si="29"/>
        <v>10</v>
      </c>
      <c r="T151" s="44">
        <f t="shared" si="30"/>
        <v>0</v>
      </c>
      <c r="U151" s="44">
        <f t="shared" si="31"/>
        <v>0</v>
      </c>
      <c r="V151" s="44" t="str">
        <f t="shared" si="24"/>
        <v>10</v>
      </c>
      <c r="W151" s="45">
        <f t="shared" si="32"/>
        <v>20</v>
      </c>
      <c r="X151" s="53" t="s">
        <v>442</v>
      </c>
      <c r="Y151" s="1"/>
    </row>
    <row r="152" spans="1:25" ht="19.9" customHeight="1">
      <c r="A152" s="47">
        <v>25106</v>
      </c>
      <c r="B152" s="47" t="s">
        <v>119</v>
      </c>
      <c r="C152" s="54">
        <v>26611</v>
      </c>
      <c r="D152" s="50">
        <v>44068</v>
      </c>
      <c r="E152" s="51"/>
      <c r="F152" s="41">
        <v>1</v>
      </c>
      <c r="G152" s="52"/>
      <c r="H152" s="52"/>
      <c r="I152" s="52"/>
      <c r="J152" s="52"/>
      <c r="K152" s="52">
        <v>2</v>
      </c>
      <c r="L152" s="52"/>
      <c r="M152" s="52"/>
      <c r="N152" s="43">
        <f t="shared" si="26"/>
        <v>47</v>
      </c>
      <c r="O152" s="44">
        <f t="shared" si="22"/>
        <v>0</v>
      </c>
      <c r="P152" s="44">
        <f t="shared" si="23"/>
        <v>0</v>
      </c>
      <c r="Q152" s="44">
        <f t="shared" si="27"/>
        <v>0</v>
      </c>
      <c r="R152" s="44">
        <f t="shared" si="28"/>
        <v>0</v>
      </c>
      <c r="S152" s="44">
        <f t="shared" si="29"/>
        <v>10</v>
      </c>
      <c r="T152" s="44">
        <f t="shared" si="30"/>
        <v>0</v>
      </c>
      <c r="U152" s="44">
        <f t="shared" si="31"/>
        <v>0</v>
      </c>
      <c r="V152" s="44" t="str">
        <f t="shared" si="24"/>
        <v>10</v>
      </c>
      <c r="W152" s="45">
        <f t="shared" si="32"/>
        <v>20</v>
      </c>
      <c r="X152" s="46" t="s">
        <v>443</v>
      </c>
      <c r="Y152" s="1"/>
    </row>
    <row r="153" spans="1:25" ht="19.9" customHeight="1">
      <c r="A153" s="47">
        <v>25127</v>
      </c>
      <c r="B153" s="47" t="s">
        <v>122</v>
      </c>
      <c r="C153" s="54">
        <v>21855</v>
      </c>
      <c r="D153" s="50">
        <v>44068</v>
      </c>
      <c r="E153" s="51"/>
      <c r="F153" s="41">
        <v>1</v>
      </c>
      <c r="G153" s="52"/>
      <c r="H153" s="52"/>
      <c r="I153" s="52"/>
      <c r="J153" s="52"/>
      <c r="K153" s="52"/>
      <c r="L153" s="52"/>
      <c r="M153" s="52"/>
      <c r="N153" s="43">
        <f t="shared" si="26"/>
        <v>60</v>
      </c>
      <c r="O153" s="44">
        <f t="shared" si="22"/>
        <v>0</v>
      </c>
      <c r="P153" s="44">
        <f t="shared" si="23"/>
        <v>0</v>
      </c>
      <c r="Q153" s="44">
        <f t="shared" si="27"/>
        <v>0</v>
      </c>
      <c r="R153" s="44">
        <f t="shared" si="28"/>
        <v>0</v>
      </c>
      <c r="S153" s="44">
        <f t="shared" si="29"/>
        <v>0</v>
      </c>
      <c r="T153" s="44">
        <f t="shared" si="30"/>
        <v>0</v>
      </c>
      <c r="U153" s="44">
        <f t="shared" si="31"/>
        <v>0</v>
      </c>
      <c r="V153" s="44">
        <f t="shared" si="24"/>
        <v>20</v>
      </c>
      <c r="W153" s="45">
        <f t="shared" si="32"/>
        <v>20</v>
      </c>
      <c r="X153" s="53" t="s">
        <v>444</v>
      </c>
      <c r="Y153" s="1"/>
    </row>
    <row r="154" spans="1:25" ht="19.9" customHeight="1">
      <c r="A154" s="47">
        <v>25129</v>
      </c>
      <c r="B154" s="47" t="s">
        <v>123</v>
      </c>
      <c r="C154" s="54">
        <v>23745</v>
      </c>
      <c r="D154" s="50">
        <v>44068</v>
      </c>
      <c r="E154" s="51"/>
      <c r="F154" s="41">
        <v>1</v>
      </c>
      <c r="G154" s="52"/>
      <c r="H154" s="52"/>
      <c r="I154" s="52"/>
      <c r="J154" s="52"/>
      <c r="K154" s="52"/>
      <c r="L154" s="52"/>
      <c r="M154" s="52"/>
      <c r="N154" s="43">
        <f t="shared" si="26"/>
        <v>55</v>
      </c>
      <c r="O154" s="44">
        <f t="shared" si="22"/>
        <v>0</v>
      </c>
      <c r="P154" s="44">
        <f t="shared" si="23"/>
        <v>0</v>
      </c>
      <c r="Q154" s="44">
        <f t="shared" si="27"/>
        <v>0</v>
      </c>
      <c r="R154" s="44">
        <f t="shared" si="28"/>
        <v>0</v>
      </c>
      <c r="S154" s="44">
        <f t="shared" si="29"/>
        <v>0</v>
      </c>
      <c r="T154" s="44">
        <f t="shared" si="30"/>
        <v>0</v>
      </c>
      <c r="U154" s="44">
        <f t="shared" si="31"/>
        <v>0</v>
      </c>
      <c r="V154" s="44">
        <f t="shared" si="24"/>
        <v>20</v>
      </c>
      <c r="W154" s="45">
        <f t="shared" si="32"/>
        <v>20</v>
      </c>
      <c r="X154" s="46" t="s">
        <v>445</v>
      </c>
      <c r="Y154" s="1"/>
    </row>
    <row r="155" spans="1:25" ht="19.9" customHeight="1">
      <c r="A155" s="47">
        <v>25130</v>
      </c>
      <c r="B155" s="47" t="s">
        <v>124</v>
      </c>
      <c r="C155" s="54">
        <v>21125</v>
      </c>
      <c r="D155" s="50">
        <v>44068</v>
      </c>
      <c r="E155" s="51"/>
      <c r="F155" s="41">
        <v>1</v>
      </c>
      <c r="G155" s="52"/>
      <c r="H155" s="52"/>
      <c r="I155" s="52"/>
      <c r="J155" s="52"/>
      <c r="K155" s="52"/>
      <c r="L155" s="52"/>
      <c r="M155" s="52"/>
      <c r="N155" s="43">
        <f t="shared" si="26"/>
        <v>62</v>
      </c>
      <c r="O155" s="44">
        <f aca="true" t="shared" si="33" ref="O155:O218">G155*17</f>
        <v>0</v>
      </c>
      <c r="P155" s="44">
        <f t="shared" si="23"/>
        <v>0</v>
      </c>
      <c r="Q155" s="44">
        <f t="shared" si="27"/>
        <v>0</v>
      </c>
      <c r="R155" s="44">
        <f t="shared" si="28"/>
        <v>0</v>
      </c>
      <c r="S155" s="44">
        <f t="shared" si="29"/>
        <v>0</v>
      </c>
      <c r="T155" s="44">
        <f t="shared" si="30"/>
        <v>0</v>
      </c>
      <c r="U155" s="44">
        <f t="shared" si="31"/>
        <v>0</v>
      </c>
      <c r="V155" s="44">
        <f t="shared" si="24"/>
        <v>20</v>
      </c>
      <c r="W155" s="45">
        <f t="shared" si="32"/>
        <v>20</v>
      </c>
      <c r="X155" s="53" t="s">
        <v>446</v>
      </c>
      <c r="Y155" s="1"/>
    </row>
    <row r="156" spans="1:25" ht="19.9" customHeight="1">
      <c r="A156" s="47">
        <v>25134</v>
      </c>
      <c r="B156" s="47" t="s">
        <v>126</v>
      </c>
      <c r="C156" s="54">
        <v>31362</v>
      </c>
      <c r="D156" s="50">
        <v>44068</v>
      </c>
      <c r="E156" s="51"/>
      <c r="F156" s="41">
        <v>1</v>
      </c>
      <c r="G156" s="52"/>
      <c r="H156" s="52"/>
      <c r="I156" s="52"/>
      <c r="J156" s="52"/>
      <c r="K156" s="52">
        <v>2</v>
      </c>
      <c r="L156" s="52"/>
      <c r="M156" s="52"/>
      <c r="N156" s="43">
        <f t="shared" si="26"/>
        <v>34</v>
      </c>
      <c r="O156" s="44">
        <f t="shared" si="33"/>
        <v>0</v>
      </c>
      <c r="P156" s="44">
        <f t="shared" si="23"/>
        <v>0</v>
      </c>
      <c r="Q156" s="44">
        <f t="shared" si="27"/>
        <v>0</v>
      </c>
      <c r="R156" s="44">
        <f t="shared" si="28"/>
        <v>0</v>
      </c>
      <c r="S156" s="44">
        <f t="shared" si="29"/>
        <v>10</v>
      </c>
      <c r="T156" s="44">
        <f t="shared" si="30"/>
        <v>0</v>
      </c>
      <c r="U156" s="44">
        <f t="shared" si="31"/>
        <v>0</v>
      </c>
      <c r="V156" s="44" t="str">
        <f t="shared" si="24"/>
        <v>10</v>
      </c>
      <c r="W156" s="45">
        <f t="shared" si="32"/>
        <v>20</v>
      </c>
      <c r="X156" s="46" t="s">
        <v>447</v>
      </c>
      <c r="Y156" s="1"/>
    </row>
    <row r="157" spans="1:25" ht="19.9" customHeight="1">
      <c r="A157" s="47">
        <v>25147</v>
      </c>
      <c r="B157" s="47" t="s">
        <v>127</v>
      </c>
      <c r="C157" s="54">
        <v>23651</v>
      </c>
      <c r="D157" s="50">
        <v>44068</v>
      </c>
      <c r="E157" s="51"/>
      <c r="F157" s="41">
        <v>1</v>
      </c>
      <c r="G157" s="52"/>
      <c r="H157" s="52"/>
      <c r="I157" s="52"/>
      <c r="J157" s="52"/>
      <c r="K157" s="52"/>
      <c r="L157" s="52"/>
      <c r="M157" s="52"/>
      <c r="N157" s="43">
        <f t="shared" si="26"/>
        <v>55</v>
      </c>
      <c r="O157" s="44">
        <f t="shared" si="33"/>
        <v>0</v>
      </c>
      <c r="P157" s="44">
        <f t="shared" si="23"/>
        <v>0</v>
      </c>
      <c r="Q157" s="44">
        <f t="shared" si="27"/>
        <v>0</v>
      </c>
      <c r="R157" s="44">
        <f t="shared" si="28"/>
        <v>0</v>
      </c>
      <c r="S157" s="44">
        <f t="shared" si="29"/>
        <v>0</v>
      </c>
      <c r="T157" s="44">
        <f t="shared" si="30"/>
        <v>0</v>
      </c>
      <c r="U157" s="44">
        <f t="shared" si="31"/>
        <v>0</v>
      </c>
      <c r="V157" s="44">
        <f t="shared" si="24"/>
        <v>20</v>
      </c>
      <c r="W157" s="45">
        <f t="shared" si="32"/>
        <v>20</v>
      </c>
      <c r="X157" s="53" t="s">
        <v>448</v>
      </c>
      <c r="Y157" s="1"/>
    </row>
    <row r="158" spans="1:25" ht="19.9" customHeight="1">
      <c r="A158" s="47">
        <v>25163</v>
      </c>
      <c r="B158" s="47" t="s">
        <v>133</v>
      </c>
      <c r="C158" s="54">
        <v>25173</v>
      </c>
      <c r="D158" s="50">
        <v>44068</v>
      </c>
      <c r="E158" s="51"/>
      <c r="F158" s="41">
        <v>1</v>
      </c>
      <c r="G158" s="52"/>
      <c r="H158" s="52"/>
      <c r="I158" s="52"/>
      <c r="J158" s="52"/>
      <c r="K158" s="52"/>
      <c r="L158" s="52"/>
      <c r="M158" s="52"/>
      <c r="N158" s="43">
        <f t="shared" si="26"/>
        <v>51</v>
      </c>
      <c r="O158" s="44">
        <f t="shared" si="33"/>
        <v>0</v>
      </c>
      <c r="P158" s="44">
        <f t="shared" si="23"/>
        <v>0</v>
      </c>
      <c r="Q158" s="44">
        <f t="shared" si="27"/>
        <v>0</v>
      </c>
      <c r="R158" s="44">
        <f t="shared" si="28"/>
        <v>0</v>
      </c>
      <c r="S158" s="44">
        <f t="shared" si="29"/>
        <v>0</v>
      </c>
      <c r="T158" s="44">
        <f t="shared" si="30"/>
        <v>0</v>
      </c>
      <c r="U158" s="44">
        <f t="shared" si="31"/>
        <v>0</v>
      </c>
      <c r="V158" s="44">
        <f t="shared" si="24"/>
        <v>20</v>
      </c>
      <c r="W158" s="45">
        <f t="shared" si="32"/>
        <v>20</v>
      </c>
      <c r="X158" s="46" t="s">
        <v>449</v>
      </c>
      <c r="Y158" s="1"/>
    </row>
    <row r="159" spans="1:25" ht="19.9" customHeight="1">
      <c r="A159" s="47">
        <v>25170</v>
      </c>
      <c r="B159" s="47" t="s">
        <v>135</v>
      </c>
      <c r="C159" s="54">
        <v>25371</v>
      </c>
      <c r="D159" s="50">
        <v>44068</v>
      </c>
      <c r="E159" s="51"/>
      <c r="F159" s="41">
        <v>1</v>
      </c>
      <c r="G159" s="52"/>
      <c r="H159" s="52"/>
      <c r="I159" s="52"/>
      <c r="J159" s="52"/>
      <c r="K159" s="52"/>
      <c r="L159" s="52"/>
      <c r="M159" s="52"/>
      <c r="N159" s="43">
        <f t="shared" si="26"/>
        <v>51</v>
      </c>
      <c r="O159" s="44">
        <f t="shared" si="33"/>
        <v>0</v>
      </c>
      <c r="P159" s="44">
        <f t="shared" si="23"/>
        <v>0</v>
      </c>
      <c r="Q159" s="44">
        <f t="shared" si="27"/>
        <v>0</v>
      </c>
      <c r="R159" s="44">
        <f t="shared" si="28"/>
        <v>0</v>
      </c>
      <c r="S159" s="44">
        <f t="shared" si="29"/>
        <v>0</v>
      </c>
      <c r="T159" s="44">
        <f t="shared" si="30"/>
        <v>0</v>
      </c>
      <c r="U159" s="44">
        <f t="shared" si="31"/>
        <v>0</v>
      </c>
      <c r="V159" s="44">
        <f t="shared" si="24"/>
        <v>20</v>
      </c>
      <c r="W159" s="45">
        <f t="shared" si="32"/>
        <v>20</v>
      </c>
      <c r="X159" s="53" t="s">
        <v>450</v>
      </c>
      <c r="Y159" s="1"/>
    </row>
    <row r="160" spans="1:25" ht="19.9" customHeight="1">
      <c r="A160" s="47">
        <v>25171</v>
      </c>
      <c r="B160" s="47" t="s">
        <v>136</v>
      </c>
      <c r="C160" s="54">
        <v>32426</v>
      </c>
      <c r="D160" s="50">
        <v>44068</v>
      </c>
      <c r="E160" s="51"/>
      <c r="F160" s="41">
        <v>1</v>
      </c>
      <c r="G160" s="52"/>
      <c r="H160" s="52"/>
      <c r="I160" s="52"/>
      <c r="J160" s="52"/>
      <c r="K160" s="52">
        <v>2</v>
      </c>
      <c r="L160" s="52"/>
      <c r="M160" s="52"/>
      <c r="N160" s="43">
        <f t="shared" si="26"/>
        <v>31</v>
      </c>
      <c r="O160" s="44">
        <f t="shared" si="33"/>
        <v>0</v>
      </c>
      <c r="P160" s="44">
        <f t="shared" si="23"/>
        <v>0</v>
      </c>
      <c r="Q160" s="44">
        <f t="shared" si="27"/>
        <v>0</v>
      </c>
      <c r="R160" s="44">
        <f t="shared" si="28"/>
        <v>0</v>
      </c>
      <c r="S160" s="44">
        <f t="shared" si="29"/>
        <v>10</v>
      </c>
      <c r="T160" s="44">
        <f t="shared" si="30"/>
        <v>0</v>
      </c>
      <c r="U160" s="44">
        <f t="shared" si="31"/>
        <v>0</v>
      </c>
      <c r="V160" s="44" t="str">
        <f t="shared" si="24"/>
        <v>10</v>
      </c>
      <c r="W160" s="45">
        <f t="shared" si="32"/>
        <v>20</v>
      </c>
      <c r="X160" s="46" t="s">
        <v>451</v>
      </c>
      <c r="Y160" s="1"/>
    </row>
    <row r="161" spans="1:25" ht="19.9" customHeight="1">
      <c r="A161" s="47">
        <v>25176</v>
      </c>
      <c r="B161" s="47" t="s">
        <v>138</v>
      </c>
      <c r="C161" s="54">
        <v>20646</v>
      </c>
      <c r="D161" s="50">
        <v>44068</v>
      </c>
      <c r="E161" s="51"/>
      <c r="F161" s="41">
        <v>1</v>
      </c>
      <c r="G161" s="52"/>
      <c r="H161" s="52"/>
      <c r="I161" s="52"/>
      <c r="J161" s="52"/>
      <c r="K161" s="52"/>
      <c r="L161" s="52"/>
      <c r="M161" s="52"/>
      <c r="N161" s="43">
        <f t="shared" si="26"/>
        <v>64</v>
      </c>
      <c r="O161" s="44">
        <f t="shared" si="33"/>
        <v>0</v>
      </c>
      <c r="P161" s="44">
        <f aca="true" t="shared" si="34" ref="P161:P224">IF(H161&lt;=17,H161*G161,IF(H161&gt;17,17*G161))</f>
        <v>0</v>
      </c>
      <c r="Q161" s="44">
        <f t="shared" si="27"/>
        <v>0</v>
      </c>
      <c r="R161" s="44">
        <f t="shared" si="28"/>
        <v>0</v>
      </c>
      <c r="S161" s="44">
        <f t="shared" si="29"/>
        <v>0</v>
      </c>
      <c r="T161" s="44">
        <f t="shared" si="30"/>
        <v>0</v>
      </c>
      <c r="U161" s="44">
        <f t="shared" si="31"/>
        <v>0</v>
      </c>
      <c r="V161" s="44">
        <f t="shared" si="24"/>
        <v>20</v>
      </c>
      <c r="W161" s="45">
        <f t="shared" si="32"/>
        <v>20</v>
      </c>
      <c r="X161" s="53" t="s">
        <v>452</v>
      </c>
      <c r="Y161" s="1"/>
    </row>
    <row r="162" spans="1:25" ht="19.9" customHeight="1">
      <c r="A162" s="47">
        <v>25189</v>
      </c>
      <c r="B162" s="47" t="s">
        <v>140</v>
      </c>
      <c r="C162" s="54">
        <v>22416</v>
      </c>
      <c r="D162" s="50">
        <v>44068</v>
      </c>
      <c r="E162" s="51"/>
      <c r="F162" s="41">
        <v>1</v>
      </c>
      <c r="G162" s="52"/>
      <c r="H162" s="52"/>
      <c r="I162" s="52"/>
      <c r="J162" s="52"/>
      <c r="K162" s="52"/>
      <c r="L162" s="52"/>
      <c r="M162" s="52"/>
      <c r="N162" s="43">
        <f t="shared" si="26"/>
        <v>59</v>
      </c>
      <c r="O162" s="44">
        <f t="shared" si="33"/>
        <v>0</v>
      </c>
      <c r="P162" s="44">
        <f t="shared" si="34"/>
        <v>0</v>
      </c>
      <c r="Q162" s="44">
        <f t="shared" si="27"/>
        <v>0</v>
      </c>
      <c r="R162" s="44">
        <f t="shared" si="28"/>
        <v>0</v>
      </c>
      <c r="S162" s="44">
        <f t="shared" si="29"/>
        <v>0</v>
      </c>
      <c r="T162" s="44">
        <f t="shared" si="30"/>
        <v>0</v>
      </c>
      <c r="U162" s="44">
        <f t="shared" si="31"/>
        <v>0</v>
      </c>
      <c r="V162" s="44">
        <f t="shared" si="24"/>
        <v>20</v>
      </c>
      <c r="W162" s="45">
        <f t="shared" si="32"/>
        <v>20</v>
      </c>
      <c r="X162" s="46" t="s">
        <v>453</v>
      </c>
      <c r="Y162" s="1"/>
    </row>
    <row r="163" spans="1:25" ht="19.9" customHeight="1">
      <c r="A163" s="47">
        <v>25341</v>
      </c>
      <c r="B163" s="47" t="s">
        <v>141</v>
      </c>
      <c r="C163" s="54">
        <v>22881</v>
      </c>
      <c r="D163" s="50">
        <v>44068</v>
      </c>
      <c r="E163" s="51"/>
      <c r="F163" s="41">
        <v>1</v>
      </c>
      <c r="G163" s="52"/>
      <c r="H163" s="52"/>
      <c r="I163" s="52"/>
      <c r="J163" s="52"/>
      <c r="K163" s="52"/>
      <c r="L163" s="52"/>
      <c r="M163" s="52"/>
      <c r="N163" s="43">
        <f aca="true" t="shared" si="35" ref="N163:N194">DATEDIF(C163,D163,"y")</f>
        <v>58</v>
      </c>
      <c r="O163" s="44">
        <f t="shared" si="33"/>
        <v>0</v>
      </c>
      <c r="P163" s="44">
        <f t="shared" si="34"/>
        <v>0</v>
      </c>
      <c r="Q163" s="44">
        <f t="shared" si="27"/>
        <v>0</v>
      </c>
      <c r="R163" s="44">
        <f t="shared" si="28"/>
        <v>0</v>
      </c>
      <c r="S163" s="44">
        <f t="shared" si="29"/>
        <v>0</v>
      </c>
      <c r="T163" s="44">
        <f t="shared" si="30"/>
        <v>0</v>
      </c>
      <c r="U163" s="44">
        <f t="shared" si="31"/>
        <v>0</v>
      </c>
      <c r="V163" s="44">
        <f t="shared" si="24"/>
        <v>20</v>
      </c>
      <c r="W163" s="45">
        <f t="shared" si="32"/>
        <v>20</v>
      </c>
      <c r="X163" s="53" t="s">
        <v>454</v>
      </c>
      <c r="Y163" s="1"/>
    </row>
    <row r="164" spans="1:25" ht="19.9" customHeight="1">
      <c r="A164" s="47">
        <v>25202</v>
      </c>
      <c r="B164" s="47" t="s">
        <v>146</v>
      </c>
      <c r="C164" s="54">
        <v>25016</v>
      </c>
      <c r="D164" s="50">
        <v>44068</v>
      </c>
      <c r="E164" s="51"/>
      <c r="F164" s="41">
        <v>1</v>
      </c>
      <c r="G164" s="52"/>
      <c r="H164" s="52"/>
      <c r="I164" s="52"/>
      <c r="J164" s="52"/>
      <c r="K164" s="52"/>
      <c r="L164" s="52"/>
      <c r="M164" s="52"/>
      <c r="N164" s="43">
        <f t="shared" si="35"/>
        <v>52</v>
      </c>
      <c r="O164" s="44">
        <f t="shared" si="33"/>
        <v>0</v>
      </c>
      <c r="P164" s="44">
        <f t="shared" si="34"/>
        <v>0</v>
      </c>
      <c r="Q164" s="44">
        <f t="shared" si="27"/>
        <v>0</v>
      </c>
      <c r="R164" s="44">
        <f t="shared" si="28"/>
        <v>0</v>
      </c>
      <c r="S164" s="44">
        <f t="shared" si="29"/>
        <v>0</v>
      </c>
      <c r="T164" s="44">
        <f t="shared" si="30"/>
        <v>0</v>
      </c>
      <c r="U164" s="44">
        <f t="shared" si="31"/>
        <v>0</v>
      </c>
      <c r="V164" s="44">
        <f t="shared" si="24"/>
        <v>20</v>
      </c>
      <c r="W164" s="45">
        <f t="shared" si="32"/>
        <v>20</v>
      </c>
      <c r="X164" s="46" t="s">
        <v>455</v>
      </c>
      <c r="Y164" s="1"/>
    </row>
    <row r="165" spans="1:25" ht="19.9" customHeight="1">
      <c r="A165" s="47">
        <v>25203</v>
      </c>
      <c r="B165" s="47" t="s">
        <v>147</v>
      </c>
      <c r="C165" s="54">
        <v>22853</v>
      </c>
      <c r="D165" s="50">
        <v>44068</v>
      </c>
      <c r="E165" s="51"/>
      <c r="F165" s="41">
        <v>1</v>
      </c>
      <c r="G165" s="52"/>
      <c r="H165" s="52"/>
      <c r="I165" s="52"/>
      <c r="J165" s="52"/>
      <c r="K165" s="52"/>
      <c r="L165" s="52"/>
      <c r="M165" s="52"/>
      <c r="N165" s="43">
        <f t="shared" si="35"/>
        <v>58</v>
      </c>
      <c r="O165" s="44">
        <f t="shared" si="33"/>
        <v>0</v>
      </c>
      <c r="P165" s="44">
        <f t="shared" si="34"/>
        <v>0</v>
      </c>
      <c r="Q165" s="44">
        <f t="shared" si="27"/>
        <v>0</v>
      </c>
      <c r="R165" s="44">
        <f t="shared" si="28"/>
        <v>0</v>
      </c>
      <c r="S165" s="44">
        <f t="shared" si="29"/>
        <v>0</v>
      </c>
      <c r="T165" s="44">
        <f t="shared" si="30"/>
        <v>0</v>
      </c>
      <c r="U165" s="44">
        <f t="shared" si="31"/>
        <v>0</v>
      </c>
      <c r="V165" s="44">
        <f t="shared" si="24"/>
        <v>20</v>
      </c>
      <c r="W165" s="45">
        <f t="shared" si="32"/>
        <v>20</v>
      </c>
      <c r="X165" s="53" t="s">
        <v>456</v>
      </c>
      <c r="Y165" s="1"/>
    </row>
    <row r="166" spans="1:25" ht="19.9" customHeight="1">
      <c r="A166" s="47">
        <v>25207</v>
      </c>
      <c r="B166" s="47" t="s">
        <v>151</v>
      </c>
      <c r="C166" s="54">
        <v>23604</v>
      </c>
      <c r="D166" s="50">
        <v>44068</v>
      </c>
      <c r="E166" s="51"/>
      <c r="F166" s="41">
        <v>1</v>
      </c>
      <c r="G166" s="52"/>
      <c r="H166" s="52"/>
      <c r="I166" s="52"/>
      <c r="J166" s="52"/>
      <c r="K166" s="52"/>
      <c r="L166" s="52"/>
      <c r="M166" s="52"/>
      <c r="N166" s="43">
        <f t="shared" si="35"/>
        <v>56</v>
      </c>
      <c r="O166" s="44">
        <f t="shared" si="33"/>
        <v>0</v>
      </c>
      <c r="P166" s="44">
        <f t="shared" si="34"/>
        <v>0</v>
      </c>
      <c r="Q166" s="44">
        <f t="shared" si="27"/>
        <v>0</v>
      </c>
      <c r="R166" s="44">
        <f t="shared" si="28"/>
        <v>0</v>
      </c>
      <c r="S166" s="44">
        <f t="shared" si="29"/>
        <v>0</v>
      </c>
      <c r="T166" s="44">
        <f t="shared" si="30"/>
        <v>0</v>
      </c>
      <c r="U166" s="44">
        <f t="shared" si="31"/>
        <v>0</v>
      </c>
      <c r="V166" s="44">
        <f t="shared" si="24"/>
        <v>20</v>
      </c>
      <c r="W166" s="45">
        <f t="shared" si="32"/>
        <v>20</v>
      </c>
      <c r="X166" s="46" t="s">
        <v>457</v>
      </c>
      <c r="Y166" s="1"/>
    </row>
    <row r="167" spans="1:25" ht="19.9" customHeight="1">
      <c r="A167" s="47">
        <v>25210</v>
      </c>
      <c r="B167" s="47" t="s">
        <v>154</v>
      </c>
      <c r="C167" s="54">
        <v>29838</v>
      </c>
      <c r="D167" s="50">
        <v>44068</v>
      </c>
      <c r="E167" s="51"/>
      <c r="F167" s="41">
        <v>1</v>
      </c>
      <c r="G167" s="52"/>
      <c r="H167" s="52"/>
      <c r="I167" s="52"/>
      <c r="J167" s="52"/>
      <c r="K167" s="52">
        <v>2</v>
      </c>
      <c r="L167" s="52"/>
      <c r="M167" s="52"/>
      <c r="N167" s="43">
        <f t="shared" si="35"/>
        <v>38</v>
      </c>
      <c r="O167" s="44">
        <f t="shared" si="33"/>
        <v>0</v>
      </c>
      <c r="P167" s="44">
        <f t="shared" si="34"/>
        <v>0</v>
      </c>
      <c r="Q167" s="44">
        <f t="shared" si="27"/>
        <v>0</v>
      </c>
      <c r="R167" s="44">
        <f t="shared" si="28"/>
        <v>0</v>
      </c>
      <c r="S167" s="44">
        <f t="shared" si="29"/>
        <v>10</v>
      </c>
      <c r="T167" s="44">
        <f t="shared" si="30"/>
        <v>0</v>
      </c>
      <c r="U167" s="44">
        <f t="shared" si="31"/>
        <v>0</v>
      </c>
      <c r="V167" s="44" t="str">
        <f t="shared" si="24"/>
        <v>10</v>
      </c>
      <c r="W167" s="45">
        <f t="shared" si="32"/>
        <v>20</v>
      </c>
      <c r="X167" s="53" t="s">
        <v>458</v>
      </c>
      <c r="Y167" s="1"/>
    </row>
    <row r="168" spans="1:25" ht="19.9" customHeight="1">
      <c r="A168" s="47">
        <v>25214</v>
      </c>
      <c r="B168" s="47" t="s">
        <v>157</v>
      </c>
      <c r="C168" s="54">
        <v>24929</v>
      </c>
      <c r="D168" s="50">
        <v>44068</v>
      </c>
      <c r="E168" s="51"/>
      <c r="F168" s="41">
        <v>2</v>
      </c>
      <c r="G168" s="52"/>
      <c r="H168" s="52"/>
      <c r="I168" s="52"/>
      <c r="J168" s="52"/>
      <c r="K168" s="52"/>
      <c r="L168" s="52"/>
      <c r="M168" s="52"/>
      <c r="N168" s="43">
        <f t="shared" si="35"/>
        <v>52</v>
      </c>
      <c r="O168" s="44">
        <f t="shared" si="33"/>
        <v>0</v>
      </c>
      <c r="P168" s="44">
        <f t="shared" si="34"/>
        <v>0</v>
      </c>
      <c r="Q168" s="44">
        <f t="shared" si="27"/>
        <v>0</v>
      </c>
      <c r="R168" s="44">
        <f t="shared" si="28"/>
        <v>0</v>
      </c>
      <c r="S168" s="44">
        <f t="shared" si="29"/>
        <v>0</v>
      </c>
      <c r="T168" s="44">
        <f t="shared" si="30"/>
        <v>0</v>
      </c>
      <c r="U168" s="44">
        <f t="shared" si="31"/>
        <v>0</v>
      </c>
      <c r="V168" s="44">
        <f t="shared" si="24"/>
        <v>20</v>
      </c>
      <c r="W168" s="45">
        <f t="shared" si="32"/>
        <v>20</v>
      </c>
      <c r="X168" s="46" t="s">
        <v>459</v>
      </c>
      <c r="Y168" s="1"/>
    </row>
    <row r="169" spans="1:25" ht="19.9" customHeight="1">
      <c r="A169" s="47">
        <v>25215</v>
      </c>
      <c r="B169" s="47" t="s">
        <v>158</v>
      </c>
      <c r="C169" s="54">
        <v>23033</v>
      </c>
      <c r="D169" s="50">
        <v>44068</v>
      </c>
      <c r="E169" s="51"/>
      <c r="F169" s="41">
        <v>1</v>
      </c>
      <c r="G169" s="52"/>
      <c r="H169" s="52"/>
      <c r="I169" s="52"/>
      <c r="J169" s="52"/>
      <c r="K169" s="52"/>
      <c r="L169" s="52"/>
      <c r="M169" s="52"/>
      <c r="N169" s="43">
        <f t="shared" si="35"/>
        <v>57</v>
      </c>
      <c r="O169" s="44">
        <f t="shared" si="33"/>
        <v>0</v>
      </c>
      <c r="P169" s="44">
        <f t="shared" si="34"/>
        <v>0</v>
      </c>
      <c r="Q169" s="44">
        <f t="shared" si="27"/>
        <v>0</v>
      </c>
      <c r="R169" s="44">
        <f t="shared" si="28"/>
        <v>0</v>
      </c>
      <c r="S169" s="44">
        <f t="shared" si="29"/>
        <v>0</v>
      </c>
      <c r="T169" s="44">
        <f t="shared" si="30"/>
        <v>0</v>
      </c>
      <c r="U169" s="44">
        <f t="shared" si="31"/>
        <v>0</v>
      </c>
      <c r="V169" s="44">
        <f aca="true" t="shared" si="36" ref="V169:V232">IF(N169&gt;50,20,IF(N169&lt;=50,"10"))</f>
        <v>20</v>
      </c>
      <c r="W169" s="45">
        <f t="shared" si="32"/>
        <v>20</v>
      </c>
      <c r="X169" s="53" t="s">
        <v>460</v>
      </c>
      <c r="Y169" s="1"/>
    </row>
    <row r="170" spans="1:25" ht="19.9" customHeight="1">
      <c r="A170" s="47">
        <v>25216</v>
      </c>
      <c r="B170" s="47" t="s">
        <v>159</v>
      </c>
      <c r="C170" s="54">
        <v>27488</v>
      </c>
      <c r="D170" s="50">
        <v>44068</v>
      </c>
      <c r="E170" s="51"/>
      <c r="F170" s="41">
        <v>1</v>
      </c>
      <c r="G170" s="52"/>
      <c r="H170" s="52"/>
      <c r="I170" s="52"/>
      <c r="J170" s="52"/>
      <c r="K170" s="52">
        <v>2</v>
      </c>
      <c r="L170" s="52"/>
      <c r="M170" s="52"/>
      <c r="N170" s="43">
        <f t="shared" si="35"/>
        <v>45</v>
      </c>
      <c r="O170" s="44">
        <f t="shared" si="33"/>
        <v>0</v>
      </c>
      <c r="P170" s="44">
        <f t="shared" si="34"/>
        <v>0</v>
      </c>
      <c r="Q170" s="44">
        <f t="shared" si="27"/>
        <v>0</v>
      </c>
      <c r="R170" s="44">
        <f t="shared" si="28"/>
        <v>0</v>
      </c>
      <c r="S170" s="44">
        <f t="shared" si="29"/>
        <v>10</v>
      </c>
      <c r="T170" s="44">
        <f t="shared" si="30"/>
        <v>0</v>
      </c>
      <c r="U170" s="44">
        <f t="shared" si="31"/>
        <v>0</v>
      </c>
      <c r="V170" s="44" t="str">
        <f t="shared" si="36"/>
        <v>10</v>
      </c>
      <c r="W170" s="45">
        <f t="shared" si="32"/>
        <v>20</v>
      </c>
      <c r="X170" s="46" t="s">
        <v>461</v>
      </c>
      <c r="Y170" s="1"/>
    </row>
    <row r="171" spans="1:25" ht="19.9" customHeight="1">
      <c r="A171" s="47">
        <v>25252</v>
      </c>
      <c r="B171" s="47" t="s">
        <v>162</v>
      </c>
      <c r="C171" s="54">
        <v>30332</v>
      </c>
      <c r="D171" s="50">
        <v>44068</v>
      </c>
      <c r="E171" s="51"/>
      <c r="F171" s="41">
        <v>1</v>
      </c>
      <c r="G171" s="52"/>
      <c r="H171" s="52"/>
      <c r="I171" s="52"/>
      <c r="J171" s="52"/>
      <c r="K171" s="52">
        <v>2</v>
      </c>
      <c r="L171" s="52"/>
      <c r="M171" s="52"/>
      <c r="N171" s="43">
        <f t="shared" si="35"/>
        <v>37</v>
      </c>
      <c r="O171" s="44">
        <f t="shared" si="33"/>
        <v>0</v>
      </c>
      <c r="P171" s="44">
        <f t="shared" si="34"/>
        <v>0</v>
      </c>
      <c r="Q171" s="44">
        <f t="shared" si="27"/>
        <v>0</v>
      </c>
      <c r="R171" s="44">
        <f t="shared" si="28"/>
        <v>0</v>
      </c>
      <c r="S171" s="44">
        <f t="shared" si="29"/>
        <v>10</v>
      </c>
      <c r="T171" s="44">
        <f t="shared" si="30"/>
        <v>0</v>
      </c>
      <c r="U171" s="44">
        <f t="shared" si="31"/>
        <v>0</v>
      </c>
      <c r="V171" s="44" t="str">
        <f t="shared" si="36"/>
        <v>10</v>
      </c>
      <c r="W171" s="45">
        <f t="shared" si="32"/>
        <v>20</v>
      </c>
      <c r="X171" s="53" t="s">
        <v>462</v>
      </c>
      <c r="Y171" s="1"/>
    </row>
    <row r="172" spans="1:25" ht="19.9" customHeight="1">
      <c r="A172" s="47">
        <v>25254</v>
      </c>
      <c r="B172" s="47" t="s">
        <v>163</v>
      </c>
      <c r="C172" s="54">
        <v>31223</v>
      </c>
      <c r="D172" s="50">
        <v>44068</v>
      </c>
      <c r="E172" s="51"/>
      <c r="F172" s="41">
        <v>1</v>
      </c>
      <c r="G172" s="52"/>
      <c r="H172" s="52"/>
      <c r="I172" s="52"/>
      <c r="J172" s="52"/>
      <c r="K172" s="52">
        <v>2</v>
      </c>
      <c r="L172" s="52"/>
      <c r="M172" s="52"/>
      <c r="N172" s="43">
        <f t="shared" si="35"/>
        <v>35</v>
      </c>
      <c r="O172" s="44">
        <f t="shared" si="33"/>
        <v>0</v>
      </c>
      <c r="P172" s="44">
        <f t="shared" si="34"/>
        <v>0</v>
      </c>
      <c r="Q172" s="44">
        <f t="shared" si="27"/>
        <v>0</v>
      </c>
      <c r="R172" s="44">
        <f t="shared" si="28"/>
        <v>0</v>
      </c>
      <c r="S172" s="44">
        <f t="shared" si="29"/>
        <v>10</v>
      </c>
      <c r="T172" s="44">
        <f t="shared" si="30"/>
        <v>0</v>
      </c>
      <c r="U172" s="44">
        <f t="shared" si="31"/>
        <v>0</v>
      </c>
      <c r="V172" s="44" t="str">
        <f t="shared" si="36"/>
        <v>10</v>
      </c>
      <c r="W172" s="45">
        <f t="shared" si="32"/>
        <v>20</v>
      </c>
      <c r="X172" s="46" t="s">
        <v>463</v>
      </c>
      <c r="Y172" s="1"/>
    </row>
    <row r="173" spans="1:25" ht="19.9" customHeight="1">
      <c r="A173" s="47">
        <v>25273</v>
      </c>
      <c r="B173" s="47" t="s">
        <v>168</v>
      </c>
      <c r="C173" s="54">
        <v>30544</v>
      </c>
      <c r="D173" s="50">
        <v>44068</v>
      </c>
      <c r="E173" s="51"/>
      <c r="F173" s="41">
        <v>1</v>
      </c>
      <c r="G173" s="52"/>
      <c r="H173" s="52"/>
      <c r="I173" s="52"/>
      <c r="J173" s="52"/>
      <c r="K173" s="52">
        <v>2</v>
      </c>
      <c r="L173" s="52"/>
      <c r="M173" s="52"/>
      <c r="N173" s="43">
        <f t="shared" si="35"/>
        <v>37</v>
      </c>
      <c r="O173" s="44">
        <f t="shared" si="33"/>
        <v>0</v>
      </c>
      <c r="P173" s="44">
        <f t="shared" si="34"/>
        <v>0</v>
      </c>
      <c r="Q173" s="44">
        <f t="shared" si="27"/>
        <v>0</v>
      </c>
      <c r="R173" s="44">
        <f t="shared" si="28"/>
        <v>0</v>
      </c>
      <c r="S173" s="44">
        <f t="shared" si="29"/>
        <v>10</v>
      </c>
      <c r="T173" s="44">
        <f t="shared" si="30"/>
        <v>0</v>
      </c>
      <c r="U173" s="44">
        <f t="shared" si="31"/>
        <v>0</v>
      </c>
      <c r="V173" s="44" t="str">
        <f t="shared" si="36"/>
        <v>10</v>
      </c>
      <c r="W173" s="45">
        <f t="shared" si="32"/>
        <v>20</v>
      </c>
      <c r="X173" s="53" t="s">
        <v>464</v>
      </c>
      <c r="Y173" s="1"/>
    </row>
    <row r="174" spans="1:25" ht="19.9" customHeight="1">
      <c r="A174" s="47">
        <v>25275</v>
      </c>
      <c r="B174" s="47" t="s">
        <v>169</v>
      </c>
      <c r="C174" s="54">
        <v>29613</v>
      </c>
      <c r="D174" s="50">
        <v>44068</v>
      </c>
      <c r="E174" s="51"/>
      <c r="F174" s="41">
        <v>1</v>
      </c>
      <c r="G174" s="52"/>
      <c r="H174" s="52"/>
      <c r="I174" s="52"/>
      <c r="J174" s="52"/>
      <c r="K174" s="52">
        <v>2</v>
      </c>
      <c r="L174" s="52"/>
      <c r="M174" s="52"/>
      <c r="N174" s="43">
        <f t="shared" si="35"/>
        <v>39</v>
      </c>
      <c r="O174" s="44">
        <f t="shared" si="33"/>
        <v>0</v>
      </c>
      <c r="P174" s="44">
        <f t="shared" si="34"/>
        <v>0</v>
      </c>
      <c r="Q174" s="44">
        <f t="shared" si="27"/>
        <v>0</v>
      </c>
      <c r="R174" s="44">
        <f t="shared" si="28"/>
        <v>0</v>
      </c>
      <c r="S174" s="44">
        <f t="shared" si="29"/>
        <v>10</v>
      </c>
      <c r="T174" s="44">
        <f t="shared" si="30"/>
        <v>0</v>
      </c>
      <c r="U174" s="44">
        <f t="shared" si="31"/>
        <v>0</v>
      </c>
      <c r="V174" s="44" t="str">
        <f t="shared" si="36"/>
        <v>10</v>
      </c>
      <c r="W174" s="45">
        <f t="shared" si="32"/>
        <v>20</v>
      </c>
      <c r="X174" s="46" t="s">
        <v>465</v>
      </c>
      <c r="Y174" s="1"/>
    </row>
    <row r="175" spans="1:25" ht="19.9" customHeight="1">
      <c r="A175" s="47">
        <v>25278</v>
      </c>
      <c r="B175" s="47" t="s">
        <v>170</v>
      </c>
      <c r="C175" s="54">
        <v>29466</v>
      </c>
      <c r="D175" s="50">
        <v>44068</v>
      </c>
      <c r="E175" s="51"/>
      <c r="F175" s="41">
        <v>1</v>
      </c>
      <c r="G175" s="52"/>
      <c r="H175" s="52"/>
      <c r="I175" s="52"/>
      <c r="J175" s="52"/>
      <c r="K175" s="52">
        <v>2</v>
      </c>
      <c r="L175" s="52"/>
      <c r="M175" s="52"/>
      <c r="N175" s="43">
        <f t="shared" si="35"/>
        <v>39</v>
      </c>
      <c r="O175" s="44">
        <f t="shared" si="33"/>
        <v>0</v>
      </c>
      <c r="P175" s="44">
        <f t="shared" si="34"/>
        <v>0</v>
      </c>
      <c r="Q175" s="44">
        <f t="shared" si="27"/>
        <v>0</v>
      </c>
      <c r="R175" s="44">
        <f t="shared" si="28"/>
        <v>0</v>
      </c>
      <c r="S175" s="44">
        <f t="shared" si="29"/>
        <v>10</v>
      </c>
      <c r="T175" s="44">
        <f t="shared" si="30"/>
        <v>0</v>
      </c>
      <c r="U175" s="44">
        <f t="shared" si="31"/>
        <v>0</v>
      </c>
      <c r="V175" s="44" t="str">
        <f t="shared" si="36"/>
        <v>10</v>
      </c>
      <c r="W175" s="45">
        <f t="shared" si="32"/>
        <v>20</v>
      </c>
      <c r="X175" s="53" t="s">
        <v>466</v>
      </c>
      <c r="Y175" s="1"/>
    </row>
    <row r="176" spans="1:25" ht="19.9" customHeight="1">
      <c r="A176" s="47">
        <v>25282</v>
      </c>
      <c r="B176" s="47" t="s">
        <v>172</v>
      </c>
      <c r="C176" s="54">
        <v>30404</v>
      </c>
      <c r="D176" s="50">
        <v>44068</v>
      </c>
      <c r="E176" s="51"/>
      <c r="F176" s="41">
        <v>1</v>
      </c>
      <c r="G176" s="52"/>
      <c r="H176" s="52"/>
      <c r="I176" s="52"/>
      <c r="J176" s="52"/>
      <c r="K176" s="52">
        <v>2</v>
      </c>
      <c r="L176" s="52"/>
      <c r="M176" s="52"/>
      <c r="N176" s="43">
        <f t="shared" si="35"/>
        <v>37</v>
      </c>
      <c r="O176" s="44">
        <f t="shared" si="33"/>
        <v>0</v>
      </c>
      <c r="P176" s="44">
        <f t="shared" si="34"/>
        <v>0</v>
      </c>
      <c r="Q176" s="44">
        <f t="shared" si="27"/>
        <v>0</v>
      </c>
      <c r="R176" s="44">
        <f t="shared" si="28"/>
        <v>0</v>
      </c>
      <c r="S176" s="44">
        <f t="shared" si="29"/>
        <v>10</v>
      </c>
      <c r="T176" s="44">
        <f t="shared" si="30"/>
        <v>0</v>
      </c>
      <c r="U176" s="44">
        <f t="shared" si="31"/>
        <v>0</v>
      </c>
      <c r="V176" s="44" t="str">
        <f t="shared" si="36"/>
        <v>10</v>
      </c>
      <c r="W176" s="45">
        <f t="shared" si="32"/>
        <v>20</v>
      </c>
      <c r="X176" s="46" t="s">
        <v>467</v>
      </c>
      <c r="Y176" s="1"/>
    </row>
    <row r="177" spans="1:25" ht="19.9" customHeight="1">
      <c r="A177" s="47">
        <v>25285</v>
      </c>
      <c r="B177" s="47" t="s">
        <v>173</v>
      </c>
      <c r="C177" s="54">
        <v>30724</v>
      </c>
      <c r="D177" s="50">
        <v>44068</v>
      </c>
      <c r="E177" s="51"/>
      <c r="F177" s="41">
        <v>1</v>
      </c>
      <c r="G177" s="52"/>
      <c r="H177" s="52"/>
      <c r="I177" s="52"/>
      <c r="J177" s="52"/>
      <c r="K177" s="52">
        <v>2</v>
      </c>
      <c r="L177" s="52"/>
      <c r="M177" s="52"/>
      <c r="N177" s="43">
        <f t="shared" si="35"/>
        <v>36</v>
      </c>
      <c r="O177" s="44">
        <f t="shared" si="33"/>
        <v>0</v>
      </c>
      <c r="P177" s="44">
        <f t="shared" si="34"/>
        <v>0</v>
      </c>
      <c r="Q177" s="44">
        <f t="shared" si="27"/>
        <v>0</v>
      </c>
      <c r="R177" s="44">
        <f t="shared" si="28"/>
        <v>0</v>
      </c>
      <c r="S177" s="44">
        <f t="shared" si="29"/>
        <v>10</v>
      </c>
      <c r="T177" s="44">
        <f t="shared" si="30"/>
        <v>0</v>
      </c>
      <c r="U177" s="44">
        <f t="shared" si="31"/>
        <v>0</v>
      </c>
      <c r="V177" s="44" t="str">
        <f t="shared" si="36"/>
        <v>10</v>
      </c>
      <c r="W177" s="45">
        <f t="shared" si="32"/>
        <v>20</v>
      </c>
      <c r="X177" s="53" t="s">
        <v>468</v>
      </c>
      <c r="Y177" s="1"/>
    </row>
    <row r="178" spans="1:25" ht="19.9" customHeight="1">
      <c r="A178" s="47">
        <v>25301</v>
      </c>
      <c r="B178" s="47" t="s">
        <v>177</v>
      </c>
      <c r="C178" s="54">
        <v>31868</v>
      </c>
      <c r="D178" s="50">
        <v>44068</v>
      </c>
      <c r="E178" s="51"/>
      <c r="F178" s="41">
        <v>1</v>
      </c>
      <c r="G178" s="52"/>
      <c r="H178" s="52"/>
      <c r="I178" s="52"/>
      <c r="J178" s="52"/>
      <c r="K178" s="52">
        <v>2</v>
      </c>
      <c r="L178" s="52"/>
      <c r="M178" s="52"/>
      <c r="N178" s="43">
        <f t="shared" si="35"/>
        <v>33</v>
      </c>
      <c r="O178" s="44">
        <f t="shared" si="33"/>
        <v>0</v>
      </c>
      <c r="P178" s="44">
        <f t="shared" si="34"/>
        <v>0</v>
      </c>
      <c r="Q178" s="44">
        <f t="shared" si="27"/>
        <v>0</v>
      </c>
      <c r="R178" s="44">
        <f t="shared" si="28"/>
        <v>0</v>
      </c>
      <c r="S178" s="44">
        <f t="shared" si="29"/>
        <v>10</v>
      </c>
      <c r="T178" s="44">
        <f t="shared" si="30"/>
        <v>0</v>
      </c>
      <c r="U178" s="44">
        <f t="shared" si="31"/>
        <v>0</v>
      </c>
      <c r="V178" s="44" t="str">
        <f t="shared" si="36"/>
        <v>10</v>
      </c>
      <c r="W178" s="45">
        <f t="shared" si="32"/>
        <v>20</v>
      </c>
      <c r="X178" s="46" t="s">
        <v>469</v>
      </c>
      <c r="Y178" s="1"/>
    </row>
    <row r="179" spans="1:25" ht="19.9" customHeight="1">
      <c r="A179" s="47">
        <v>25323</v>
      </c>
      <c r="B179" s="47" t="s">
        <v>182</v>
      </c>
      <c r="C179" s="54">
        <v>30998</v>
      </c>
      <c r="D179" s="50">
        <v>44068</v>
      </c>
      <c r="E179" s="51"/>
      <c r="F179" s="41">
        <v>2</v>
      </c>
      <c r="G179" s="52"/>
      <c r="H179" s="52"/>
      <c r="I179" s="52"/>
      <c r="J179" s="52"/>
      <c r="K179" s="52">
        <v>2</v>
      </c>
      <c r="L179" s="52"/>
      <c r="M179" s="52"/>
      <c r="N179" s="43">
        <f t="shared" si="35"/>
        <v>35</v>
      </c>
      <c r="O179" s="44">
        <f t="shared" si="33"/>
        <v>0</v>
      </c>
      <c r="P179" s="44">
        <f t="shared" si="34"/>
        <v>0</v>
      </c>
      <c r="Q179" s="44">
        <f t="shared" si="27"/>
        <v>0</v>
      </c>
      <c r="R179" s="44">
        <f t="shared" si="28"/>
        <v>0</v>
      </c>
      <c r="S179" s="44">
        <f t="shared" si="29"/>
        <v>10</v>
      </c>
      <c r="T179" s="44">
        <f t="shared" si="30"/>
        <v>0</v>
      </c>
      <c r="U179" s="44">
        <f t="shared" si="31"/>
        <v>0</v>
      </c>
      <c r="V179" s="44" t="str">
        <f t="shared" si="36"/>
        <v>10</v>
      </c>
      <c r="W179" s="45">
        <f t="shared" si="32"/>
        <v>20</v>
      </c>
      <c r="X179" s="53" t="s">
        <v>470</v>
      </c>
      <c r="Y179" s="1"/>
    </row>
    <row r="180" spans="1:25" ht="19.9" customHeight="1">
      <c r="A180" s="47">
        <v>25327</v>
      </c>
      <c r="B180" s="47" t="s">
        <v>183</v>
      </c>
      <c r="C180" s="54">
        <v>29731</v>
      </c>
      <c r="D180" s="50">
        <v>44068</v>
      </c>
      <c r="E180" s="51"/>
      <c r="F180" s="41">
        <v>1</v>
      </c>
      <c r="G180" s="52"/>
      <c r="H180" s="52"/>
      <c r="I180" s="52"/>
      <c r="J180" s="52"/>
      <c r="K180" s="52">
        <v>2</v>
      </c>
      <c r="L180" s="52"/>
      <c r="M180" s="52"/>
      <c r="N180" s="43">
        <f t="shared" si="35"/>
        <v>39</v>
      </c>
      <c r="O180" s="44">
        <f t="shared" si="33"/>
        <v>0</v>
      </c>
      <c r="P180" s="44">
        <f t="shared" si="34"/>
        <v>0</v>
      </c>
      <c r="Q180" s="44">
        <f t="shared" si="27"/>
        <v>0</v>
      </c>
      <c r="R180" s="44">
        <f t="shared" si="28"/>
        <v>0</v>
      </c>
      <c r="S180" s="44">
        <f t="shared" si="29"/>
        <v>10</v>
      </c>
      <c r="T180" s="44">
        <f t="shared" si="30"/>
        <v>0</v>
      </c>
      <c r="U180" s="44">
        <f t="shared" si="31"/>
        <v>0</v>
      </c>
      <c r="V180" s="44" t="str">
        <f t="shared" si="36"/>
        <v>10</v>
      </c>
      <c r="W180" s="45">
        <f t="shared" si="32"/>
        <v>20</v>
      </c>
      <c r="X180" s="46" t="s">
        <v>471</v>
      </c>
      <c r="Y180" s="1"/>
    </row>
    <row r="181" spans="1:25" ht="19.9" customHeight="1">
      <c r="A181" s="47">
        <v>25338</v>
      </c>
      <c r="B181" s="47" t="s">
        <v>186</v>
      </c>
      <c r="C181" s="54">
        <v>19260</v>
      </c>
      <c r="D181" s="50">
        <v>44068</v>
      </c>
      <c r="E181" s="51"/>
      <c r="F181" s="41">
        <v>1</v>
      </c>
      <c r="G181" s="52"/>
      <c r="H181" s="52"/>
      <c r="I181" s="52"/>
      <c r="J181" s="52"/>
      <c r="K181" s="52"/>
      <c r="L181" s="52"/>
      <c r="M181" s="52"/>
      <c r="N181" s="43">
        <f t="shared" si="35"/>
        <v>67</v>
      </c>
      <c r="O181" s="44">
        <f t="shared" si="33"/>
        <v>0</v>
      </c>
      <c r="P181" s="44">
        <f t="shared" si="34"/>
        <v>0</v>
      </c>
      <c r="Q181" s="44">
        <f t="shared" si="27"/>
        <v>0</v>
      </c>
      <c r="R181" s="44">
        <f t="shared" si="28"/>
        <v>0</v>
      </c>
      <c r="S181" s="44">
        <f t="shared" si="29"/>
        <v>0</v>
      </c>
      <c r="T181" s="44">
        <f t="shared" si="30"/>
        <v>0</v>
      </c>
      <c r="U181" s="44">
        <f t="shared" si="31"/>
        <v>0</v>
      </c>
      <c r="V181" s="44">
        <f t="shared" si="36"/>
        <v>20</v>
      </c>
      <c r="W181" s="45">
        <f t="shared" si="32"/>
        <v>20</v>
      </c>
      <c r="X181" s="53" t="s">
        <v>472</v>
      </c>
      <c r="Y181" s="1"/>
    </row>
    <row r="182" spans="1:25" ht="19.9" customHeight="1">
      <c r="A182" s="47">
        <v>25344</v>
      </c>
      <c r="B182" s="47">
        <v>336390</v>
      </c>
      <c r="C182" s="54">
        <v>21830</v>
      </c>
      <c r="D182" s="50">
        <v>44068</v>
      </c>
      <c r="E182" s="51"/>
      <c r="F182" s="41">
        <v>1</v>
      </c>
      <c r="G182" s="52"/>
      <c r="H182" s="52"/>
      <c r="I182" s="52"/>
      <c r="J182" s="52"/>
      <c r="K182" s="52"/>
      <c r="L182" s="52"/>
      <c r="M182" s="52"/>
      <c r="N182" s="43">
        <f t="shared" si="35"/>
        <v>60</v>
      </c>
      <c r="O182" s="44">
        <f t="shared" si="33"/>
        <v>0</v>
      </c>
      <c r="P182" s="44">
        <f t="shared" si="34"/>
        <v>0</v>
      </c>
      <c r="Q182" s="44">
        <f t="shared" si="27"/>
        <v>0</v>
      </c>
      <c r="R182" s="44">
        <f t="shared" si="28"/>
        <v>0</v>
      </c>
      <c r="S182" s="44">
        <f t="shared" si="29"/>
        <v>0</v>
      </c>
      <c r="T182" s="44">
        <f t="shared" si="30"/>
        <v>0</v>
      </c>
      <c r="U182" s="44">
        <f t="shared" si="31"/>
        <v>0</v>
      </c>
      <c r="V182" s="44">
        <f t="shared" si="36"/>
        <v>20</v>
      </c>
      <c r="W182" s="45">
        <f t="shared" si="32"/>
        <v>20</v>
      </c>
      <c r="X182" s="46" t="s">
        <v>473</v>
      </c>
      <c r="Y182" s="1"/>
    </row>
    <row r="183" spans="1:25" ht="19.9" customHeight="1">
      <c r="A183" s="47">
        <v>25351</v>
      </c>
      <c r="B183" s="47" t="s">
        <v>192</v>
      </c>
      <c r="C183" s="54">
        <v>24496</v>
      </c>
      <c r="D183" s="50">
        <v>44068</v>
      </c>
      <c r="E183" s="51"/>
      <c r="F183" s="41">
        <v>1</v>
      </c>
      <c r="G183" s="52"/>
      <c r="H183" s="52"/>
      <c r="I183" s="52"/>
      <c r="J183" s="52"/>
      <c r="K183" s="52"/>
      <c r="L183" s="52"/>
      <c r="M183" s="52"/>
      <c r="N183" s="43">
        <f t="shared" si="35"/>
        <v>53</v>
      </c>
      <c r="O183" s="44">
        <f t="shared" si="33"/>
        <v>0</v>
      </c>
      <c r="P183" s="44">
        <f t="shared" si="34"/>
        <v>0</v>
      </c>
      <c r="Q183" s="44">
        <f t="shared" si="27"/>
        <v>0</v>
      </c>
      <c r="R183" s="44">
        <f t="shared" si="28"/>
        <v>0</v>
      </c>
      <c r="S183" s="44">
        <f t="shared" si="29"/>
        <v>0</v>
      </c>
      <c r="T183" s="44">
        <f t="shared" si="30"/>
        <v>0</v>
      </c>
      <c r="U183" s="44">
        <f t="shared" si="31"/>
        <v>0</v>
      </c>
      <c r="V183" s="44">
        <f t="shared" si="36"/>
        <v>20</v>
      </c>
      <c r="W183" s="45">
        <f t="shared" si="32"/>
        <v>20</v>
      </c>
      <c r="X183" s="53" t="s">
        <v>474</v>
      </c>
      <c r="Y183" s="1"/>
    </row>
    <row r="184" spans="1:25" ht="19.9" customHeight="1">
      <c r="A184" s="47">
        <v>25354</v>
      </c>
      <c r="B184" s="47" t="s">
        <v>193</v>
      </c>
      <c r="C184" s="54">
        <v>25034</v>
      </c>
      <c r="D184" s="50">
        <v>44068</v>
      </c>
      <c r="E184" s="51"/>
      <c r="F184" s="41">
        <v>1</v>
      </c>
      <c r="G184" s="52"/>
      <c r="H184" s="52"/>
      <c r="I184" s="52"/>
      <c r="J184" s="52"/>
      <c r="K184" s="52"/>
      <c r="L184" s="52"/>
      <c r="M184" s="52"/>
      <c r="N184" s="43">
        <f t="shared" si="35"/>
        <v>52</v>
      </c>
      <c r="O184" s="44">
        <f t="shared" si="33"/>
        <v>0</v>
      </c>
      <c r="P184" s="44">
        <f t="shared" si="34"/>
        <v>0</v>
      </c>
      <c r="Q184" s="44">
        <f t="shared" si="27"/>
        <v>0</v>
      </c>
      <c r="R184" s="44">
        <f t="shared" si="28"/>
        <v>0</v>
      </c>
      <c r="S184" s="44">
        <f t="shared" si="29"/>
        <v>0</v>
      </c>
      <c r="T184" s="44">
        <f t="shared" si="30"/>
        <v>0</v>
      </c>
      <c r="U184" s="44">
        <f t="shared" si="31"/>
        <v>0</v>
      </c>
      <c r="V184" s="44">
        <f t="shared" si="36"/>
        <v>20</v>
      </c>
      <c r="W184" s="45">
        <f t="shared" si="32"/>
        <v>20</v>
      </c>
      <c r="X184" s="46" t="s">
        <v>475</v>
      </c>
      <c r="Y184" s="1"/>
    </row>
    <row r="185" spans="1:25" ht="19.9" customHeight="1">
      <c r="A185" s="47">
        <v>25274</v>
      </c>
      <c r="B185" s="47" t="s">
        <v>195</v>
      </c>
      <c r="C185" s="54">
        <v>22719</v>
      </c>
      <c r="D185" s="50">
        <v>44068</v>
      </c>
      <c r="E185" s="51"/>
      <c r="F185" s="41">
        <v>1</v>
      </c>
      <c r="G185" s="52"/>
      <c r="H185" s="52"/>
      <c r="I185" s="52"/>
      <c r="J185" s="52"/>
      <c r="K185" s="52"/>
      <c r="L185" s="52"/>
      <c r="M185" s="52"/>
      <c r="N185" s="43">
        <f t="shared" si="35"/>
        <v>58</v>
      </c>
      <c r="O185" s="44">
        <f t="shared" si="33"/>
        <v>0</v>
      </c>
      <c r="P185" s="44">
        <f t="shared" si="34"/>
        <v>0</v>
      </c>
      <c r="Q185" s="44">
        <f t="shared" si="27"/>
        <v>0</v>
      </c>
      <c r="R185" s="44">
        <f t="shared" si="28"/>
        <v>0</v>
      </c>
      <c r="S185" s="44">
        <f t="shared" si="29"/>
        <v>0</v>
      </c>
      <c r="T185" s="44">
        <f t="shared" si="30"/>
        <v>0</v>
      </c>
      <c r="U185" s="44">
        <f t="shared" si="31"/>
        <v>0</v>
      </c>
      <c r="V185" s="44">
        <f t="shared" si="36"/>
        <v>20</v>
      </c>
      <c r="W185" s="45">
        <f t="shared" si="32"/>
        <v>20</v>
      </c>
      <c r="X185" s="53" t="s">
        <v>476</v>
      </c>
      <c r="Y185" s="1"/>
    </row>
    <row r="186" spans="1:25" ht="19.9" customHeight="1">
      <c r="A186" s="47">
        <v>25308</v>
      </c>
      <c r="B186" s="47" t="s">
        <v>203</v>
      </c>
      <c r="C186" s="54">
        <v>28096</v>
      </c>
      <c r="D186" s="50">
        <v>44068</v>
      </c>
      <c r="E186" s="51"/>
      <c r="F186" s="41">
        <v>1</v>
      </c>
      <c r="G186" s="52"/>
      <c r="H186" s="52"/>
      <c r="I186" s="52"/>
      <c r="J186" s="52"/>
      <c r="K186" s="52">
        <v>2</v>
      </c>
      <c r="L186" s="52"/>
      <c r="M186" s="52"/>
      <c r="N186" s="43">
        <f t="shared" si="35"/>
        <v>43</v>
      </c>
      <c r="O186" s="44">
        <f t="shared" si="33"/>
        <v>0</v>
      </c>
      <c r="P186" s="44">
        <f t="shared" si="34"/>
        <v>0</v>
      </c>
      <c r="Q186" s="44">
        <f t="shared" si="27"/>
        <v>0</v>
      </c>
      <c r="R186" s="44">
        <f t="shared" si="28"/>
        <v>0</v>
      </c>
      <c r="S186" s="44">
        <f t="shared" si="29"/>
        <v>10</v>
      </c>
      <c r="T186" s="44">
        <f t="shared" si="30"/>
        <v>0</v>
      </c>
      <c r="U186" s="44">
        <f t="shared" si="31"/>
        <v>0</v>
      </c>
      <c r="V186" s="44" t="str">
        <f t="shared" si="36"/>
        <v>10</v>
      </c>
      <c r="W186" s="45">
        <f t="shared" si="32"/>
        <v>20</v>
      </c>
      <c r="X186" s="46" t="s">
        <v>477</v>
      </c>
      <c r="Y186" s="1"/>
    </row>
    <row r="187" spans="1:25" ht="19.9" customHeight="1">
      <c r="A187" s="47">
        <v>25366</v>
      </c>
      <c r="B187" s="47" t="s">
        <v>211</v>
      </c>
      <c r="C187" s="54">
        <v>27484</v>
      </c>
      <c r="D187" s="50">
        <v>44068</v>
      </c>
      <c r="E187" s="51"/>
      <c r="F187" s="41">
        <v>1</v>
      </c>
      <c r="G187" s="52"/>
      <c r="H187" s="52"/>
      <c r="I187" s="52"/>
      <c r="J187" s="52"/>
      <c r="K187" s="52">
        <v>2</v>
      </c>
      <c r="L187" s="52"/>
      <c r="M187" s="52"/>
      <c r="N187" s="43">
        <f t="shared" si="35"/>
        <v>45</v>
      </c>
      <c r="O187" s="44">
        <f t="shared" si="33"/>
        <v>0</v>
      </c>
      <c r="P187" s="44">
        <f t="shared" si="34"/>
        <v>0</v>
      </c>
      <c r="Q187" s="44">
        <f t="shared" si="27"/>
        <v>0</v>
      </c>
      <c r="R187" s="44">
        <f t="shared" si="28"/>
        <v>0</v>
      </c>
      <c r="S187" s="44">
        <f t="shared" si="29"/>
        <v>10</v>
      </c>
      <c r="T187" s="44">
        <f t="shared" si="30"/>
        <v>0</v>
      </c>
      <c r="U187" s="44">
        <f t="shared" si="31"/>
        <v>0</v>
      </c>
      <c r="V187" s="44" t="str">
        <f t="shared" si="36"/>
        <v>10</v>
      </c>
      <c r="W187" s="45">
        <f t="shared" si="32"/>
        <v>20</v>
      </c>
      <c r="X187" s="53" t="s">
        <v>478</v>
      </c>
      <c r="Y187" s="1"/>
    </row>
    <row r="188" spans="1:25" ht="19.9" customHeight="1">
      <c r="A188" s="47">
        <v>25308</v>
      </c>
      <c r="B188" s="47" t="s">
        <v>203</v>
      </c>
      <c r="C188" s="54">
        <v>28096</v>
      </c>
      <c r="D188" s="50">
        <v>44068</v>
      </c>
      <c r="E188" s="51"/>
      <c r="F188" s="41">
        <v>1</v>
      </c>
      <c r="G188" s="52"/>
      <c r="H188" s="52"/>
      <c r="I188" s="52"/>
      <c r="J188" s="52"/>
      <c r="K188" s="52">
        <v>2</v>
      </c>
      <c r="L188" s="52"/>
      <c r="M188" s="52"/>
      <c r="N188" s="43">
        <f t="shared" si="35"/>
        <v>43</v>
      </c>
      <c r="O188" s="44">
        <f t="shared" si="33"/>
        <v>0</v>
      </c>
      <c r="P188" s="44">
        <f t="shared" si="34"/>
        <v>0</v>
      </c>
      <c r="Q188" s="44">
        <f t="shared" si="27"/>
        <v>0</v>
      </c>
      <c r="R188" s="44">
        <f t="shared" si="28"/>
        <v>0</v>
      </c>
      <c r="S188" s="44">
        <f t="shared" si="29"/>
        <v>10</v>
      </c>
      <c r="T188" s="44">
        <f t="shared" si="30"/>
        <v>0</v>
      </c>
      <c r="U188" s="44">
        <f t="shared" si="31"/>
        <v>0</v>
      </c>
      <c r="V188" s="44" t="str">
        <f t="shared" si="36"/>
        <v>10</v>
      </c>
      <c r="W188" s="45">
        <f t="shared" si="32"/>
        <v>20</v>
      </c>
      <c r="X188" s="46" t="s">
        <v>479</v>
      </c>
      <c r="Y188" s="1"/>
    </row>
    <row r="189" spans="1:25" ht="19.9" customHeight="1">
      <c r="A189" s="47">
        <v>25377</v>
      </c>
      <c r="B189" s="47" t="s">
        <v>216</v>
      </c>
      <c r="C189" s="54">
        <v>24727</v>
      </c>
      <c r="D189" s="50">
        <v>44068</v>
      </c>
      <c r="E189" s="51"/>
      <c r="F189" s="41">
        <v>1</v>
      </c>
      <c r="G189" s="52"/>
      <c r="H189" s="52"/>
      <c r="I189" s="52"/>
      <c r="J189" s="52"/>
      <c r="K189" s="52"/>
      <c r="L189" s="52"/>
      <c r="M189" s="52"/>
      <c r="N189" s="43">
        <f t="shared" si="35"/>
        <v>52</v>
      </c>
      <c r="O189" s="44">
        <f t="shared" si="33"/>
        <v>0</v>
      </c>
      <c r="P189" s="44">
        <f t="shared" si="34"/>
        <v>0</v>
      </c>
      <c r="Q189" s="44">
        <f t="shared" si="27"/>
        <v>0</v>
      </c>
      <c r="R189" s="44">
        <f t="shared" si="28"/>
        <v>0</v>
      </c>
      <c r="S189" s="44">
        <f t="shared" si="29"/>
        <v>0</v>
      </c>
      <c r="T189" s="44">
        <f t="shared" si="30"/>
        <v>0</v>
      </c>
      <c r="U189" s="44">
        <f t="shared" si="31"/>
        <v>0</v>
      </c>
      <c r="V189" s="44">
        <f t="shared" si="36"/>
        <v>20</v>
      </c>
      <c r="W189" s="45">
        <f t="shared" si="32"/>
        <v>20</v>
      </c>
      <c r="X189" s="53" t="s">
        <v>480</v>
      </c>
      <c r="Y189" s="1"/>
    </row>
    <row r="190" spans="1:25" ht="19.9" customHeight="1">
      <c r="A190" s="47">
        <v>25372</v>
      </c>
      <c r="B190" s="47" t="s">
        <v>217</v>
      </c>
      <c r="C190" s="54">
        <v>21750</v>
      </c>
      <c r="D190" s="50">
        <v>44068</v>
      </c>
      <c r="E190" s="51"/>
      <c r="F190" s="41">
        <v>1</v>
      </c>
      <c r="G190" s="52"/>
      <c r="H190" s="52"/>
      <c r="I190" s="52"/>
      <c r="J190" s="52"/>
      <c r="K190" s="52"/>
      <c r="L190" s="52"/>
      <c r="M190" s="52"/>
      <c r="N190" s="43">
        <f t="shared" si="35"/>
        <v>61</v>
      </c>
      <c r="O190" s="44">
        <f t="shared" si="33"/>
        <v>0</v>
      </c>
      <c r="P190" s="44">
        <f t="shared" si="34"/>
        <v>0</v>
      </c>
      <c r="Q190" s="44">
        <f t="shared" si="27"/>
        <v>0</v>
      </c>
      <c r="R190" s="44">
        <f t="shared" si="28"/>
        <v>0</v>
      </c>
      <c r="S190" s="44">
        <f t="shared" si="29"/>
        <v>0</v>
      </c>
      <c r="T190" s="44">
        <f t="shared" si="30"/>
        <v>0</v>
      </c>
      <c r="U190" s="44">
        <f t="shared" si="31"/>
        <v>0</v>
      </c>
      <c r="V190" s="44">
        <f t="shared" si="36"/>
        <v>20</v>
      </c>
      <c r="W190" s="45">
        <f t="shared" si="32"/>
        <v>20</v>
      </c>
      <c r="X190" s="46" t="s">
        <v>481</v>
      </c>
      <c r="Y190" s="1"/>
    </row>
    <row r="191" spans="1:25" ht="19.9" customHeight="1">
      <c r="A191" s="47">
        <v>25365</v>
      </c>
      <c r="B191" s="47" t="s">
        <v>218</v>
      </c>
      <c r="C191" s="54">
        <v>29663</v>
      </c>
      <c r="D191" s="50">
        <v>44068</v>
      </c>
      <c r="E191" s="51"/>
      <c r="F191" s="41">
        <v>1</v>
      </c>
      <c r="G191" s="52"/>
      <c r="H191" s="52"/>
      <c r="I191" s="52"/>
      <c r="J191" s="52"/>
      <c r="K191" s="52">
        <v>2</v>
      </c>
      <c r="L191" s="52"/>
      <c r="M191" s="52"/>
      <c r="N191" s="43">
        <f t="shared" si="35"/>
        <v>39</v>
      </c>
      <c r="O191" s="44">
        <f t="shared" si="33"/>
        <v>0</v>
      </c>
      <c r="P191" s="44">
        <f t="shared" si="34"/>
        <v>0</v>
      </c>
      <c r="Q191" s="44">
        <f t="shared" si="27"/>
        <v>0</v>
      </c>
      <c r="R191" s="44">
        <f t="shared" si="28"/>
        <v>0</v>
      </c>
      <c r="S191" s="44">
        <f t="shared" si="29"/>
        <v>10</v>
      </c>
      <c r="T191" s="44">
        <f t="shared" si="30"/>
        <v>0</v>
      </c>
      <c r="U191" s="44">
        <f t="shared" si="31"/>
        <v>0</v>
      </c>
      <c r="V191" s="44" t="str">
        <f t="shared" si="36"/>
        <v>10</v>
      </c>
      <c r="W191" s="45">
        <f t="shared" si="32"/>
        <v>20</v>
      </c>
      <c r="X191" s="53" t="s">
        <v>482</v>
      </c>
      <c r="Y191" s="1"/>
    </row>
    <row r="192" spans="1:25" ht="19.9" customHeight="1">
      <c r="A192" s="47">
        <v>25383</v>
      </c>
      <c r="B192" s="47"/>
      <c r="C192" s="54">
        <v>28190</v>
      </c>
      <c r="D192" s="50">
        <v>44068</v>
      </c>
      <c r="E192" s="51"/>
      <c r="F192" s="41">
        <v>1</v>
      </c>
      <c r="G192" s="52"/>
      <c r="H192" s="52"/>
      <c r="I192" s="52"/>
      <c r="J192" s="52"/>
      <c r="K192" s="52">
        <v>2</v>
      </c>
      <c r="L192" s="52"/>
      <c r="M192" s="52"/>
      <c r="N192" s="43">
        <f t="shared" si="35"/>
        <v>43</v>
      </c>
      <c r="O192" s="44">
        <f t="shared" si="33"/>
        <v>0</v>
      </c>
      <c r="P192" s="44">
        <f t="shared" si="34"/>
        <v>0</v>
      </c>
      <c r="Q192" s="44">
        <f t="shared" si="27"/>
        <v>0</v>
      </c>
      <c r="R192" s="44">
        <f t="shared" si="28"/>
        <v>0</v>
      </c>
      <c r="S192" s="44">
        <f t="shared" si="29"/>
        <v>10</v>
      </c>
      <c r="T192" s="44">
        <f t="shared" si="30"/>
        <v>0</v>
      </c>
      <c r="U192" s="44">
        <f t="shared" si="31"/>
        <v>0</v>
      </c>
      <c r="V192" s="44" t="str">
        <f t="shared" si="36"/>
        <v>10</v>
      </c>
      <c r="W192" s="45">
        <f t="shared" si="32"/>
        <v>20</v>
      </c>
      <c r="X192" s="46" t="s">
        <v>483</v>
      </c>
      <c r="Y192" s="1"/>
    </row>
    <row r="193" spans="1:25" ht="19.9" customHeight="1">
      <c r="A193" s="47">
        <v>25443</v>
      </c>
      <c r="B193" s="47" t="s">
        <v>225</v>
      </c>
      <c r="C193" s="54">
        <v>23269</v>
      </c>
      <c r="D193" s="50">
        <v>44068</v>
      </c>
      <c r="E193" s="51"/>
      <c r="F193" s="41">
        <v>1</v>
      </c>
      <c r="G193" s="52"/>
      <c r="H193" s="52"/>
      <c r="I193" s="52"/>
      <c r="J193" s="52"/>
      <c r="K193" s="52"/>
      <c r="L193" s="52"/>
      <c r="M193" s="52"/>
      <c r="N193" s="43">
        <f t="shared" si="35"/>
        <v>56</v>
      </c>
      <c r="O193" s="44">
        <f t="shared" si="33"/>
        <v>0</v>
      </c>
      <c r="P193" s="44">
        <f t="shared" si="34"/>
        <v>0</v>
      </c>
      <c r="Q193" s="44">
        <f t="shared" si="27"/>
        <v>0</v>
      </c>
      <c r="R193" s="44">
        <f t="shared" si="28"/>
        <v>0</v>
      </c>
      <c r="S193" s="44">
        <f t="shared" si="29"/>
        <v>0</v>
      </c>
      <c r="T193" s="44">
        <f t="shared" si="30"/>
        <v>0</v>
      </c>
      <c r="U193" s="44">
        <f t="shared" si="31"/>
        <v>0</v>
      </c>
      <c r="V193" s="44">
        <f t="shared" si="36"/>
        <v>20</v>
      </c>
      <c r="W193" s="45">
        <f t="shared" si="32"/>
        <v>20</v>
      </c>
      <c r="X193" s="53" t="s">
        <v>484</v>
      </c>
      <c r="Y193" s="1"/>
    </row>
    <row r="194" spans="1:25" ht="19.9" customHeight="1">
      <c r="A194" s="47">
        <v>25397</v>
      </c>
      <c r="B194" s="47" t="s">
        <v>236</v>
      </c>
      <c r="C194" s="54">
        <v>25694</v>
      </c>
      <c r="D194" s="50">
        <v>44068</v>
      </c>
      <c r="E194" s="51"/>
      <c r="F194" s="41">
        <v>1</v>
      </c>
      <c r="G194" s="52"/>
      <c r="H194" s="52"/>
      <c r="I194" s="52"/>
      <c r="J194" s="52"/>
      <c r="K194" s="52">
        <v>2</v>
      </c>
      <c r="L194" s="52"/>
      <c r="M194" s="52"/>
      <c r="N194" s="43">
        <f t="shared" si="35"/>
        <v>50</v>
      </c>
      <c r="O194" s="44">
        <f t="shared" si="33"/>
        <v>0</v>
      </c>
      <c r="P194" s="44">
        <f t="shared" si="34"/>
        <v>0</v>
      </c>
      <c r="Q194" s="44">
        <f t="shared" si="27"/>
        <v>0</v>
      </c>
      <c r="R194" s="44">
        <f t="shared" si="28"/>
        <v>0</v>
      </c>
      <c r="S194" s="44">
        <f t="shared" si="29"/>
        <v>10</v>
      </c>
      <c r="T194" s="44">
        <f t="shared" si="30"/>
        <v>0</v>
      </c>
      <c r="U194" s="44">
        <f t="shared" si="31"/>
        <v>0</v>
      </c>
      <c r="V194" s="44" t="str">
        <f t="shared" si="36"/>
        <v>10</v>
      </c>
      <c r="W194" s="45">
        <f t="shared" si="32"/>
        <v>20</v>
      </c>
      <c r="X194" s="46" t="s">
        <v>485</v>
      </c>
      <c r="Y194" s="1"/>
    </row>
    <row r="195" spans="1:25" ht="19.9" customHeight="1">
      <c r="A195" s="47">
        <v>25393</v>
      </c>
      <c r="B195" s="47" t="s">
        <v>238</v>
      </c>
      <c r="C195" s="54">
        <v>23093</v>
      </c>
      <c r="D195" s="50">
        <v>44068</v>
      </c>
      <c r="E195" s="51"/>
      <c r="F195" s="41">
        <v>1</v>
      </c>
      <c r="G195" s="52"/>
      <c r="H195" s="52"/>
      <c r="I195" s="52"/>
      <c r="J195" s="52"/>
      <c r="K195" s="52"/>
      <c r="L195" s="52"/>
      <c r="M195" s="52"/>
      <c r="N195" s="43">
        <f aca="true" t="shared" si="37" ref="N195:N215">DATEDIF(C195,D195,"y")</f>
        <v>57</v>
      </c>
      <c r="O195" s="44">
        <f t="shared" si="33"/>
        <v>0</v>
      </c>
      <c r="P195" s="44">
        <f t="shared" si="34"/>
        <v>0</v>
      </c>
      <c r="Q195" s="44">
        <f t="shared" si="27"/>
        <v>0</v>
      </c>
      <c r="R195" s="44">
        <f t="shared" si="28"/>
        <v>0</v>
      </c>
      <c r="S195" s="44">
        <f t="shared" si="29"/>
        <v>0</v>
      </c>
      <c r="T195" s="44">
        <f t="shared" si="30"/>
        <v>0</v>
      </c>
      <c r="U195" s="44">
        <f t="shared" si="31"/>
        <v>0</v>
      </c>
      <c r="V195" s="44">
        <f t="shared" si="36"/>
        <v>20</v>
      </c>
      <c r="W195" s="45">
        <f t="shared" si="32"/>
        <v>20</v>
      </c>
      <c r="X195" s="53" t="s">
        <v>486</v>
      </c>
      <c r="Y195" s="1"/>
    </row>
    <row r="196" spans="1:25" ht="19.9" customHeight="1">
      <c r="A196" s="47">
        <v>25444</v>
      </c>
      <c r="B196" s="47" t="s">
        <v>240</v>
      </c>
      <c r="C196" s="54">
        <v>32036</v>
      </c>
      <c r="D196" s="50">
        <v>44068</v>
      </c>
      <c r="E196" s="51"/>
      <c r="F196" s="41">
        <v>1</v>
      </c>
      <c r="G196" s="52"/>
      <c r="H196" s="52"/>
      <c r="I196" s="52"/>
      <c r="J196" s="52"/>
      <c r="K196" s="52">
        <v>2</v>
      </c>
      <c r="L196" s="52"/>
      <c r="M196" s="52"/>
      <c r="N196" s="43">
        <f t="shared" si="37"/>
        <v>32</v>
      </c>
      <c r="O196" s="44">
        <f t="shared" si="33"/>
        <v>0</v>
      </c>
      <c r="P196" s="44">
        <f t="shared" si="34"/>
        <v>0</v>
      </c>
      <c r="Q196" s="44">
        <f t="shared" si="27"/>
        <v>0</v>
      </c>
      <c r="R196" s="44">
        <f t="shared" si="28"/>
        <v>0</v>
      </c>
      <c r="S196" s="44">
        <f t="shared" si="29"/>
        <v>10</v>
      </c>
      <c r="T196" s="44">
        <f t="shared" si="30"/>
        <v>0</v>
      </c>
      <c r="U196" s="44">
        <f t="shared" si="31"/>
        <v>0</v>
      </c>
      <c r="V196" s="44" t="str">
        <f t="shared" si="36"/>
        <v>10</v>
      </c>
      <c r="W196" s="45">
        <f t="shared" si="32"/>
        <v>20</v>
      </c>
      <c r="X196" s="46" t="s">
        <v>487</v>
      </c>
      <c r="Y196" s="1"/>
    </row>
    <row r="197" spans="1:25" ht="19.9" customHeight="1">
      <c r="A197" s="47">
        <v>25420</v>
      </c>
      <c r="B197" s="47" t="s">
        <v>245</v>
      </c>
      <c r="C197" s="54">
        <v>22589</v>
      </c>
      <c r="D197" s="50">
        <v>44068</v>
      </c>
      <c r="E197" s="51"/>
      <c r="F197" s="41">
        <v>1</v>
      </c>
      <c r="G197" s="52"/>
      <c r="H197" s="52"/>
      <c r="I197" s="52"/>
      <c r="J197" s="52"/>
      <c r="K197" s="52"/>
      <c r="L197" s="52"/>
      <c r="M197" s="52"/>
      <c r="N197" s="43">
        <f t="shared" si="37"/>
        <v>58</v>
      </c>
      <c r="O197" s="44">
        <f t="shared" si="33"/>
        <v>0</v>
      </c>
      <c r="P197" s="44">
        <f t="shared" si="34"/>
        <v>0</v>
      </c>
      <c r="Q197" s="44">
        <f t="shared" si="27"/>
        <v>0</v>
      </c>
      <c r="R197" s="44">
        <f t="shared" si="28"/>
        <v>0</v>
      </c>
      <c r="S197" s="44">
        <f t="shared" si="29"/>
        <v>0</v>
      </c>
      <c r="T197" s="44">
        <f t="shared" si="30"/>
        <v>0</v>
      </c>
      <c r="U197" s="44">
        <f t="shared" si="31"/>
        <v>0</v>
      </c>
      <c r="V197" s="44">
        <f t="shared" si="36"/>
        <v>20</v>
      </c>
      <c r="W197" s="45">
        <f t="shared" si="32"/>
        <v>20</v>
      </c>
      <c r="X197" s="53" t="s">
        <v>488</v>
      </c>
      <c r="Y197" s="1"/>
    </row>
    <row r="198" spans="1:25" ht="19.9" customHeight="1">
      <c r="A198" s="47">
        <v>25395</v>
      </c>
      <c r="B198" s="47" t="s">
        <v>250</v>
      </c>
      <c r="C198" s="54">
        <v>23231</v>
      </c>
      <c r="D198" s="50">
        <v>44068</v>
      </c>
      <c r="E198" s="51"/>
      <c r="F198" s="41">
        <v>2</v>
      </c>
      <c r="G198" s="52"/>
      <c r="H198" s="52"/>
      <c r="I198" s="52"/>
      <c r="J198" s="52"/>
      <c r="K198" s="52"/>
      <c r="L198" s="52"/>
      <c r="M198" s="52"/>
      <c r="N198" s="43">
        <f t="shared" si="37"/>
        <v>57</v>
      </c>
      <c r="O198" s="44">
        <f t="shared" si="33"/>
        <v>0</v>
      </c>
      <c r="P198" s="44">
        <f t="shared" si="34"/>
        <v>0</v>
      </c>
      <c r="Q198" s="44">
        <f t="shared" si="27"/>
        <v>0</v>
      </c>
      <c r="R198" s="44">
        <f t="shared" si="28"/>
        <v>0</v>
      </c>
      <c r="S198" s="44">
        <f t="shared" si="29"/>
        <v>0</v>
      </c>
      <c r="T198" s="44">
        <f t="shared" si="30"/>
        <v>0</v>
      </c>
      <c r="U198" s="44">
        <f t="shared" si="31"/>
        <v>0</v>
      </c>
      <c r="V198" s="44">
        <f t="shared" si="36"/>
        <v>20</v>
      </c>
      <c r="W198" s="45">
        <f t="shared" si="32"/>
        <v>20</v>
      </c>
      <c r="X198" s="46" t="s">
        <v>489</v>
      </c>
      <c r="Y198" s="1"/>
    </row>
    <row r="199" spans="1:25" ht="19.9" customHeight="1">
      <c r="A199" s="47">
        <v>25487</v>
      </c>
      <c r="B199" s="47" t="s">
        <v>253</v>
      </c>
      <c r="C199" s="54">
        <v>31348</v>
      </c>
      <c r="D199" s="50">
        <v>44068</v>
      </c>
      <c r="E199" s="51"/>
      <c r="F199" s="41">
        <v>1</v>
      </c>
      <c r="G199" s="52"/>
      <c r="H199" s="52"/>
      <c r="I199" s="52"/>
      <c r="J199" s="52"/>
      <c r="K199" s="52">
        <v>2</v>
      </c>
      <c r="L199" s="52"/>
      <c r="M199" s="52"/>
      <c r="N199" s="43">
        <f t="shared" si="37"/>
        <v>34</v>
      </c>
      <c r="O199" s="44">
        <f t="shared" si="33"/>
        <v>0</v>
      </c>
      <c r="P199" s="44">
        <f t="shared" si="34"/>
        <v>0</v>
      </c>
      <c r="Q199" s="44">
        <f t="shared" si="27"/>
        <v>0</v>
      </c>
      <c r="R199" s="44">
        <f t="shared" si="28"/>
        <v>0</v>
      </c>
      <c r="S199" s="44">
        <f t="shared" si="29"/>
        <v>10</v>
      </c>
      <c r="T199" s="44">
        <f t="shared" si="30"/>
        <v>0</v>
      </c>
      <c r="U199" s="44">
        <f t="shared" si="31"/>
        <v>0</v>
      </c>
      <c r="V199" s="44" t="str">
        <f t="shared" si="36"/>
        <v>10</v>
      </c>
      <c r="W199" s="45">
        <f t="shared" si="32"/>
        <v>20</v>
      </c>
      <c r="X199" s="53" t="s">
        <v>490</v>
      </c>
      <c r="Y199" s="1"/>
    </row>
    <row r="200" spans="1:25" ht="19.9" customHeight="1">
      <c r="A200" s="47">
        <v>25484</v>
      </c>
      <c r="B200" s="47" t="s">
        <v>254</v>
      </c>
      <c r="C200" s="54">
        <v>23394</v>
      </c>
      <c r="D200" s="50">
        <v>44068</v>
      </c>
      <c r="E200" s="51"/>
      <c r="F200" s="41">
        <v>1</v>
      </c>
      <c r="G200" s="52"/>
      <c r="H200" s="52"/>
      <c r="I200" s="52"/>
      <c r="J200" s="52"/>
      <c r="K200" s="52"/>
      <c r="L200" s="52"/>
      <c r="M200" s="52"/>
      <c r="N200" s="43">
        <f t="shared" si="37"/>
        <v>56</v>
      </c>
      <c r="O200" s="44">
        <f t="shared" si="33"/>
        <v>0</v>
      </c>
      <c r="P200" s="44">
        <f t="shared" si="34"/>
        <v>0</v>
      </c>
      <c r="Q200" s="44">
        <f t="shared" si="27"/>
        <v>0</v>
      </c>
      <c r="R200" s="44">
        <f t="shared" si="28"/>
        <v>0</v>
      </c>
      <c r="S200" s="44">
        <f t="shared" si="29"/>
        <v>0</v>
      </c>
      <c r="T200" s="44">
        <f t="shared" si="30"/>
        <v>0</v>
      </c>
      <c r="U200" s="44">
        <f t="shared" si="31"/>
        <v>0</v>
      </c>
      <c r="V200" s="44">
        <f t="shared" si="36"/>
        <v>20</v>
      </c>
      <c r="W200" s="45">
        <f t="shared" si="32"/>
        <v>20</v>
      </c>
      <c r="X200" s="46" t="s">
        <v>491</v>
      </c>
      <c r="Y200" s="1"/>
    </row>
    <row r="201" spans="1:25" ht="19.9" customHeight="1">
      <c r="A201" s="47">
        <v>25480</v>
      </c>
      <c r="B201" s="47" t="s">
        <v>255</v>
      </c>
      <c r="C201" s="54">
        <v>24212</v>
      </c>
      <c r="D201" s="50">
        <v>44068</v>
      </c>
      <c r="E201" s="51"/>
      <c r="F201" s="41">
        <v>1</v>
      </c>
      <c r="G201" s="52"/>
      <c r="H201" s="52"/>
      <c r="I201" s="52"/>
      <c r="J201" s="52"/>
      <c r="K201" s="52"/>
      <c r="L201" s="52"/>
      <c r="M201" s="52"/>
      <c r="N201" s="43">
        <f t="shared" si="37"/>
        <v>54</v>
      </c>
      <c r="O201" s="44">
        <f t="shared" si="33"/>
        <v>0</v>
      </c>
      <c r="P201" s="44">
        <f t="shared" si="34"/>
        <v>0</v>
      </c>
      <c r="Q201" s="44">
        <f t="shared" si="27"/>
        <v>0</v>
      </c>
      <c r="R201" s="44">
        <f t="shared" si="28"/>
        <v>0</v>
      </c>
      <c r="S201" s="44">
        <f t="shared" si="29"/>
        <v>0</v>
      </c>
      <c r="T201" s="44">
        <f t="shared" si="30"/>
        <v>0</v>
      </c>
      <c r="U201" s="44">
        <f t="shared" si="31"/>
        <v>0</v>
      </c>
      <c r="V201" s="44">
        <f t="shared" si="36"/>
        <v>20</v>
      </c>
      <c r="W201" s="45">
        <f t="shared" si="32"/>
        <v>20</v>
      </c>
      <c r="X201" s="53" t="s">
        <v>492</v>
      </c>
      <c r="Y201" s="1"/>
    </row>
    <row r="202" spans="1:25" ht="19.9" customHeight="1">
      <c r="A202" s="47">
        <v>24454</v>
      </c>
      <c r="B202" s="47" t="s">
        <v>257</v>
      </c>
      <c r="C202" s="54">
        <v>25061</v>
      </c>
      <c r="D202" s="50">
        <v>44068</v>
      </c>
      <c r="E202" s="51"/>
      <c r="F202" s="41">
        <v>1</v>
      </c>
      <c r="G202" s="52"/>
      <c r="H202" s="52"/>
      <c r="I202" s="52"/>
      <c r="J202" s="52"/>
      <c r="K202" s="52"/>
      <c r="L202" s="52"/>
      <c r="M202" s="52"/>
      <c r="N202" s="43">
        <f t="shared" si="37"/>
        <v>52</v>
      </c>
      <c r="O202" s="44">
        <f t="shared" si="33"/>
        <v>0</v>
      </c>
      <c r="P202" s="44">
        <f t="shared" si="34"/>
        <v>0</v>
      </c>
      <c r="Q202" s="44">
        <f aca="true" t="shared" si="38" ref="Q202:Q265">IF(I202=0,0,IF(I202=4,30,IF(I202=5,40,IF(I202=6,50,IF(I202=7,60,IF(I202=8,70,IF(I202=9,80,IF(I202=10,90))))))))</f>
        <v>0</v>
      </c>
      <c r="R202" s="44">
        <f aca="true" t="shared" si="39" ref="R202:R265">IF(J202=3,15,IF(J202=0,0))</f>
        <v>0</v>
      </c>
      <c r="S202" s="44">
        <f aca="true" t="shared" si="40" ref="S202:S265">IF(K202=0,0,IF(K202=1,5,IF(K202=2,10,IF(K202=3,20,IF(K202=4,30,IF(K202=5,40))))))</f>
        <v>0</v>
      </c>
      <c r="T202" s="44">
        <f aca="true" t="shared" si="41" ref="T202:T265">L202*10</f>
        <v>0</v>
      </c>
      <c r="U202" s="44">
        <f aca="true" t="shared" si="42" ref="U202:U265">IF(M202&lt;50,0,IF(M202&lt;=59,10,IF(M202&lt;=66,12,IF(M202&lt;=69,15,IF(M202&gt;=70,17)))))</f>
        <v>0</v>
      </c>
      <c r="V202" s="44">
        <f t="shared" si="36"/>
        <v>20</v>
      </c>
      <c r="W202" s="45">
        <f aca="true" t="shared" si="43" ref="W202:W265">O202+Q202+R202+S202+T202+U202+V202+P202</f>
        <v>20</v>
      </c>
      <c r="X202" s="46" t="s">
        <v>493</v>
      </c>
      <c r="Y202" s="1"/>
    </row>
    <row r="203" spans="1:25" ht="19.9" customHeight="1">
      <c r="A203" s="47">
        <v>25452</v>
      </c>
      <c r="B203" s="47" t="s">
        <v>259</v>
      </c>
      <c r="C203" s="54">
        <v>23915</v>
      </c>
      <c r="D203" s="50">
        <v>44068</v>
      </c>
      <c r="E203" s="51"/>
      <c r="F203" s="41">
        <v>1</v>
      </c>
      <c r="G203" s="52"/>
      <c r="H203" s="52"/>
      <c r="I203" s="52"/>
      <c r="J203" s="52"/>
      <c r="K203" s="52"/>
      <c r="L203" s="52"/>
      <c r="M203" s="52"/>
      <c r="N203" s="43">
        <f t="shared" si="37"/>
        <v>55</v>
      </c>
      <c r="O203" s="44">
        <f t="shared" si="33"/>
        <v>0</v>
      </c>
      <c r="P203" s="44">
        <f t="shared" si="34"/>
        <v>0</v>
      </c>
      <c r="Q203" s="44">
        <f t="shared" si="38"/>
        <v>0</v>
      </c>
      <c r="R203" s="44">
        <f t="shared" si="39"/>
        <v>0</v>
      </c>
      <c r="S203" s="44">
        <f t="shared" si="40"/>
        <v>0</v>
      </c>
      <c r="T203" s="44">
        <f t="shared" si="41"/>
        <v>0</v>
      </c>
      <c r="U203" s="44">
        <f t="shared" si="42"/>
        <v>0</v>
      </c>
      <c r="V203" s="44">
        <f t="shared" si="36"/>
        <v>20</v>
      </c>
      <c r="W203" s="45">
        <f t="shared" si="43"/>
        <v>20</v>
      </c>
      <c r="X203" s="53" t="s">
        <v>494</v>
      </c>
      <c r="Y203" s="1"/>
    </row>
    <row r="204" spans="1:25" ht="19.9" customHeight="1">
      <c r="A204" s="47">
        <v>25500</v>
      </c>
      <c r="B204" s="47" t="s">
        <v>261</v>
      </c>
      <c r="C204" s="54">
        <v>22440</v>
      </c>
      <c r="D204" s="50">
        <v>44068</v>
      </c>
      <c r="E204" s="51"/>
      <c r="F204" s="41">
        <v>1</v>
      </c>
      <c r="G204" s="52"/>
      <c r="H204" s="52"/>
      <c r="I204" s="52"/>
      <c r="J204" s="52"/>
      <c r="K204" s="52"/>
      <c r="L204" s="52"/>
      <c r="M204" s="52"/>
      <c r="N204" s="43">
        <f t="shared" si="37"/>
        <v>59</v>
      </c>
      <c r="O204" s="44">
        <f t="shared" si="33"/>
        <v>0</v>
      </c>
      <c r="P204" s="44">
        <f t="shared" si="34"/>
        <v>0</v>
      </c>
      <c r="Q204" s="44">
        <f t="shared" si="38"/>
        <v>0</v>
      </c>
      <c r="R204" s="44">
        <f t="shared" si="39"/>
        <v>0</v>
      </c>
      <c r="S204" s="44">
        <f t="shared" si="40"/>
        <v>0</v>
      </c>
      <c r="T204" s="44">
        <f t="shared" si="41"/>
        <v>0</v>
      </c>
      <c r="U204" s="44">
        <f t="shared" si="42"/>
        <v>0</v>
      </c>
      <c r="V204" s="44">
        <f t="shared" si="36"/>
        <v>20</v>
      </c>
      <c r="W204" s="45">
        <f t="shared" si="43"/>
        <v>20</v>
      </c>
      <c r="X204" s="46" t="s">
        <v>495</v>
      </c>
      <c r="Y204" s="1"/>
    </row>
    <row r="205" spans="1:25" ht="19.9" customHeight="1">
      <c r="A205" s="47">
        <v>25498</v>
      </c>
      <c r="B205" s="47" t="s">
        <v>263</v>
      </c>
      <c r="C205" s="54">
        <v>29956</v>
      </c>
      <c r="D205" s="50">
        <v>44068</v>
      </c>
      <c r="E205" s="51"/>
      <c r="F205" s="41">
        <v>2</v>
      </c>
      <c r="G205" s="52"/>
      <c r="H205" s="52"/>
      <c r="I205" s="52"/>
      <c r="J205" s="52"/>
      <c r="K205" s="52">
        <v>2</v>
      </c>
      <c r="L205" s="52"/>
      <c r="M205" s="52"/>
      <c r="N205" s="43">
        <f t="shared" si="37"/>
        <v>38</v>
      </c>
      <c r="O205" s="44">
        <f t="shared" si="33"/>
        <v>0</v>
      </c>
      <c r="P205" s="44">
        <f t="shared" si="34"/>
        <v>0</v>
      </c>
      <c r="Q205" s="44">
        <f t="shared" si="38"/>
        <v>0</v>
      </c>
      <c r="R205" s="44">
        <f t="shared" si="39"/>
        <v>0</v>
      </c>
      <c r="S205" s="44">
        <f t="shared" si="40"/>
        <v>10</v>
      </c>
      <c r="T205" s="44">
        <f t="shared" si="41"/>
        <v>0</v>
      </c>
      <c r="U205" s="44">
        <f t="shared" si="42"/>
        <v>0</v>
      </c>
      <c r="V205" s="44" t="str">
        <f t="shared" si="36"/>
        <v>10</v>
      </c>
      <c r="W205" s="45">
        <f t="shared" si="43"/>
        <v>20</v>
      </c>
      <c r="X205" s="53" t="s">
        <v>496</v>
      </c>
      <c r="Y205" s="1"/>
    </row>
    <row r="206" spans="1:25" ht="19.9" customHeight="1">
      <c r="A206" s="47">
        <v>25494</v>
      </c>
      <c r="B206" s="47" t="s">
        <v>265</v>
      </c>
      <c r="C206" s="54">
        <v>23288</v>
      </c>
      <c r="D206" s="50">
        <v>44068</v>
      </c>
      <c r="E206" s="51"/>
      <c r="F206" s="41">
        <v>1</v>
      </c>
      <c r="G206" s="52"/>
      <c r="H206" s="52"/>
      <c r="I206" s="52"/>
      <c r="J206" s="52"/>
      <c r="K206" s="52"/>
      <c r="L206" s="52"/>
      <c r="M206" s="52"/>
      <c r="N206" s="43">
        <f t="shared" si="37"/>
        <v>56</v>
      </c>
      <c r="O206" s="44">
        <f t="shared" si="33"/>
        <v>0</v>
      </c>
      <c r="P206" s="44">
        <f t="shared" si="34"/>
        <v>0</v>
      </c>
      <c r="Q206" s="44">
        <f t="shared" si="38"/>
        <v>0</v>
      </c>
      <c r="R206" s="44">
        <f t="shared" si="39"/>
        <v>0</v>
      </c>
      <c r="S206" s="44">
        <f t="shared" si="40"/>
        <v>0</v>
      </c>
      <c r="T206" s="44">
        <f t="shared" si="41"/>
        <v>0</v>
      </c>
      <c r="U206" s="44">
        <f t="shared" si="42"/>
        <v>0</v>
      </c>
      <c r="V206" s="44">
        <f t="shared" si="36"/>
        <v>20</v>
      </c>
      <c r="W206" s="45">
        <f t="shared" si="43"/>
        <v>20</v>
      </c>
      <c r="X206" s="46" t="s">
        <v>497</v>
      </c>
      <c r="Y206" s="1"/>
    </row>
    <row r="207" spans="1:25" ht="19.9" customHeight="1">
      <c r="A207" s="47">
        <v>25471</v>
      </c>
      <c r="B207" s="47" t="s">
        <v>270</v>
      </c>
      <c r="C207" s="54">
        <v>21756</v>
      </c>
      <c r="D207" s="50">
        <v>44068</v>
      </c>
      <c r="E207" s="51"/>
      <c r="F207" s="41">
        <v>1</v>
      </c>
      <c r="G207" s="52"/>
      <c r="H207" s="52"/>
      <c r="I207" s="52"/>
      <c r="J207" s="52"/>
      <c r="K207" s="52"/>
      <c r="L207" s="52"/>
      <c r="M207" s="52"/>
      <c r="N207" s="43">
        <f t="shared" si="37"/>
        <v>61</v>
      </c>
      <c r="O207" s="44">
        <f t="shared" si="33"/>
        <v>0</v>
      </c>
      <c r="P207" s="44">
        <f t="shared" si="34"/>
        <v>0</v>
      </c>
      <c r="Q207" s="44">
        <f t="shared" si="38"/>
        <v>0</v>
      </c>
      <c r="R207" s="44">
        <f t="shared" si="39"/>
        <v>0</v>
      </c>
      <c r="S207" s="44">
        <f t="shared" si="40"/>
        <v>0</v>
      </c>
      <c r="T207" s="44">
        <f t="shared" si="41"/>
        <v>0</v>
      </c>
      <c r="U207" s="44">
        <f t="shared" si="42"/>
        <v>0</v>
      </c>
      <c r="V207" s="44">
        <f t="shared" si="36"/>
        <v>20</v>
      </c>
      <c r="W207" s="45">
        <f t="shared" si="43"/>
        <v>20</v>
      </c>
      <c r="X207" s="53" t="s">
        <v>498</v>
      </c>
      <c r="Y207" s="1"/>
    </row>
    <row r="208" spans="1:25" ht="19.9" customHeight="1">
      <c r="A208" s="47">
        <v>25468</v>
      </c>
      <c r="B208" s="47" t="s">
        <v>271</v>
      </c>
      <c r="C208" s="54">
        <v>24116</v>
      </c>
      <c r="D208" s="50">
        <v>44068</v>
      </c>
      <c r="E208" s="51"/>
      <c r="F208" s="41">
        <v>1</v>
      </c>
      <c r="G208" s="52"/>
      <c r="H208" s="52"/>
      <c r="I208" s="52"/>
      <c r="J208" s="52"/>
      <c r="K208" s="52"/>
      <c r="L208" s="52"/>
      <c r="M208" s="52"/>
      <c r="N208" s="43">
        <f t="shared" si="37"/>
        <v>54</v>
      </c>
      <c r="O208" s="44">
        <f t="shared" si="33"/>
        <v>0</v>
      </c>
      <c r="P208" s="44">
        <f t="shared" si="34"/>
        <v>0</v>
      </c>
      <c r="Q208" s="44">
        <f t="shared" si="38"/>
        <v>0</v>
      </c>
      <c r="R208" s="44">
        <f t="shared" si="39"/>
        <v>0</v>
      </c>
      <c r="S208" s="44">
        <f t="shared" si="40"/>
        <v>0</v>
      </c>
      <c r="T208" s="44">
        <f t="shared" si="41"/>
        <v>0</v>
      </c>
      <c r="U208" s="44">
        <f t="shared" si="42"/>
        <v>0</v>
      </c>
      <c r="V208" s="44">
        <f t="shared" si="36"/>
        <v>20</v>
      </c>
      <c r="W208" s="45">
        <f t="shared" si="43"/>
        <v>20</v>
      </c>
      <c r="X208" s="46" t="s">
        <v>499</v>
      </c>
      <c r="Y208" s="1"/>
    </row>
    <row r="209" spans="1:25" ht="19.9" customHeight="1">
      <c r="A209" s="47">
        <v>25461</v>
      </c>
      <c r="B209" s="47" t="s">
        <v>273</v>
      </c>
      <c r="C209" s="54">
        <v>23684</v>
      </c>
      <c r="D209" s="50">
        <v>44068</v>
      </c>
      <c r="E209" s="51"/>
      <c r="F209" s="41">
        <v>1</v>
      </c>
      <c r="G209" s="52"/>
      <c r="H209" s="52"/>
      <c r="I209" s="52"/>
      <c r="J209" s="52"/>
      <c r="K209" s="52"/>
      <c r="L209" s="52"/>
      <c r="M209" s="52"/>
      <c r="N209" s="43">
        <f t="shared" si="37"/>
        <v>55</v>
      </c>
      <c r="O209" s="44">
        <f t="shared" si="33"/>
        <v>0</v>
      </c>
      <c r="P209" s="44">
        <f t="shared" si="34"/>
        <v>0</v>
      </c>
      <c r="Q209" s="44">
        <f t="shared" si="38"/>
        <v>0</v>
      </c>
      <c r="R209" s="44">
        <f t="shared" si="39"/>
        <v>0</v>
      </c>
      <c r="S209" s="44">
        <f t="shared" si="40"/>
        <v>0</v>
      </c>
      <c r="T209" s="44">
        <f t="shared" si="41"/>
        <v>0</v>
      </c>
      <c r="U209" s="44">
        <f t="shared" si="42"/>
        <v>0</v>
      </c>
      <c r="V209" s="44">
        <f t="shared" si="36"/>
        <v>20</v>
      </c>
      <c r="W209" s="45">
        <f t="shared" si="43"/>
        <v>20</v>
      </c>
      <c r="X209" s="53" t="s">
        <v>500</v>
      </c>
      <c r="Y209" s="1"/>
    </row>
    <row r="210" spans="1:25" ht="19.9" customHeight="1">
      <c r="A210" s="47">
        <v>25460</v>
      </c>
      <c r="B210" s="47" t="s">
        <v>274</v>
      </c>
      <c r="C210" s="54">
        <v>25166</v>
      </c>
      <c r="D210" s="50">
        <v>44068</v>
      </c>
      <c r="E210" s="51"/>
      <c r="F210" s="41"/>
      <c r="G210" s="52"/>
      <c r="H210" s="52"/>
      <c r="I210" s="52"/>
      <c r="J210" s="52"/>
      <c r="K210" s="52"/>
      <c r="L210" s="52"/>
      <c r="M210" s="52"/>
      <c r="N210" s="43">
        <f t="shared" si="37"/>
        <v>51</v>
      </c>
      <c r="O210" s="44">
        <f t="shared" si="33"/>
        <v>0</v>
      </c>
      <c r="P210" s="44">
        <f t="shared" si="34"/>
        <v>0</v>
      </c>
      <c r="Q210" s="44">
        <f t="shared" si="38"/>
        <v>0</v>
      </c>
      <c r="R210" s="44">
        <f t="shared" si="39"/>
        <v>0</v>
      </c>
      <c r="S210" s="44">
        <f t="shared" si="40"/>
        <v>0</v>
      </c>
      <c r="T210" s="44">
        <f t="shared" si="41"/>
        <v>0</v>
      </c>
      <c r="U210" s="44">
        <f t="shared" si="42"/>
        <v>0</v>
      </c>
      <c r="V210" s="44">
        <f t="shared" si="36"/>
        <v>20</v>
      </c>
      <c r="W210" s="45">
        <f t="shared" si="43"/>
        <v>20</v>
      </c>
      <c r="X210" s="46" t="s">
        <v>501</v>
      </c>
      <c r="Y210" s="1"/>
    </row>
    <row r="211" spans="1:25" ht="19.9" customHeight="1">
      <c r="A211" s="47">
        <v>25533</v>
      </c>
      <c r="B211" s="47" t="s">
        <v>286</v>
      </c>
      <c r="C211" s="54">
        <v>22727</v>
      </c>
      <c r="D211" s="50">
        <v>44068</v>
      </c>
      <c r="E211" s="51"/>
      <c r="F211" s="41">
        <v>1</v>
      </c>
      <c r="G211" s="52"/>
      <c r="H211" s="52"/>
      <c r="I211" s="52"/>
      <c r="J211" s="52"/>
      <c r="K211" s="52"/>
      <c r="L211" s="52"/>
      <c r="M211" s="52"/>
      <c r="N211" s="43">
        <f t="shared" si="37"/>
        <v>58</v>
      </c>
      <c r="O211" s="44">
        <f t="shared" si="33"/>
        <v>0</v>
      </c>
      <c r="P211" s="44">
        <f t="shared" si="34"/>
        <v>0</v>
      </c>
      <c r="Q211" s="44">
        <f t="shared" si="38"/>
        <v>0</v>
      </c>
      <c r="R211" s="44">
        <f t="shared" si="39"/>
        <v>0</v>
      </c>
      <c r="S211" s="44">
        <f t="shared" si="40"/>
        <v>0</v>
      </c>
      <c r="T211" s="44">
        <f t="shared" si="41"/>
        <v>0</v>
      </c>
      <c r="U211" s="44">
        <f t="shared" si="42"/>
        <v>0</v>
      </c>
      <c r="V211" s="44">
        <f t="shared" si="36"/>
        <v>20</v>
      </c>
      <c r="W211" s="45">
        <f t="shared" si="43"/>
        <v>20</v>
      </c>
      <c r="X211" s="53" t="s">
        <v>502</v>
      </c>
      <c r="Y211" s="1"/>
    </row>
    <row r="212" spans="1:25" ht="19.9" customHeight="1">
      <c r="A212" s="47">
        <v>25531</v>
      </c>
      <c r="B212" s="47" t="s">
        <v>287</v>
      </c>
      <c r="C212" s="54">
        <v>24270</v>
      </c>
      <c r="D212" s="50">
        <v>44068</v>
      </c>
      <c r="E212" s="51"/>
      <c r="F212" s="41">
        <v>1</v>
      </c>
      <c r="G212" s="52"/>
      <c r="H212" s="52"/>
      <c r="I212" s="52"/>
      <c r="J212" s="52"/>
      <c r="K212" s="52"/>
      <c r="L212" s="52"/>
      <c r="M212" s="52"/>
      <c r="N212" s="43">
        <f t="shared" si="37"/>
        <v>54</v>
      </c>
      <c r="O212" s="44">
        <f t="shared" si="33"/>
        <v>0</v>
      </c>
      <c r="P212" s="44">
        <f t="shared" si="34"/>
        <v>0</v>
      </c>
      <c r="Q212" s="44">
        <f t="shared" si="38"/>
        <v>0</v>
      </c>
      <c r="R212" s="44">
        <f t="shared" si="39"/>
        <v>0</v>
      </c>
      <c r="S212" s="44">
        <f t="shared" si="40"/>
        <v>0</v>
      </c>
      <c r="T212" s="44">
        <f t="shared" si="41"/>
        <v>0</v>
      </c>
      <c r="U212" s="44">
        <f t="shared" si="42"/>
        <v>0</v>
      </c>
      <c r="V212" s="44">
        <f t="shared" si="36"/>
        <v>20</v>
      </c>
      <c r="W212" s="45">
        <f t="shared" si="43"/>
        <v>20</v>
      </c>
      <c r="X212" s="46" t="s">
        <v>503</v>
      </c>
      <c r="Y212" s="1"/>
    </row>
    <row r="213" spans="1:25" ht="19.9" customHeight="1">
      <c r="A213" s="47">
        <v>25534</v>
      </c>
      <c r="B213" s="47" t="s">
        <v>291</v>
      </c>
      <c r="C213" s="54">
        <v>25993</v>
      </c>
      <c r="D213" s="50">
        <v>44068</v>
      </c>
      <c r="E213" s="51"/>
      <c r="F213" s="41">
        <v>1</v>
      </c>
      <c r="G213" s="52"/>
      <c r="H213" s="52"/>
      <c r="I213" s="52"/>
      <c r="J213" s="52"/>
      <c r="K213" s="52">
        <v>2</v>
      </c>
      <c r="L213" s="52"/>
      <c r="M213" s="52"/>
      <c r="N213" s="43">
        <f t="shared" si="37"/>
        <v>49</v>
      </c>
      <c r="O213" s="44">
        <f t="shared" si="33"/>
        <v>0</v>
      </c>
      <c r="P213" s="44">
        <f t="shared" si="34"/>
        <v>0</v>
      </c>
      <c r="Q213" s="44">
        <f t="shared" si="38"/>
        <v>0</v>
      </c>
      <c r="R213" s="44">
        <f t="shared" si="39"/>
        <v>0</v>
      </c>
      <c r="S213" s="44">
        <f t="shared" si="40"/>
        <v>10</v>
      </c>
      <c r="T213" s="44">
        <f t="shared" si="41"/>
        <v>0</v>
      </c>
      <c r="U213" s="44">
        <f t="shared" si="42"/>
        <v>0</v>
      </c>
      <c r="V213" s="44" t="str">
        <f t="shared" si="36"/>
        <v>10</v>
      </c>
      <c r="W213" s="45">
        <f t="shared" si="43"/>
        <v>20</v>
      </c>
      <c r="X213" s="53" t="s">
        <v>504</v>
      </c>
      <c r="Y213" s="1"/>
    </row>
    <row r="214" spans="1:25" ht="19.9" customHeight="1">
      <c r="A214" s="47">
        <v>25532</v>
      </c>
      <c r="B214" s="47" t="s">
        <v>292</v>
      </c>
      <c r="C214" s="54">
        <v>24495</v>
      </c>
      <c r="D214" s="50">
        <v>44068</v>
      </c>
      <c r="E214" s="51"/>
      <c r="F214" s="41">
        <v>1</v>
      </c>
      <c r="G214" s="52"/>
      <c r="H214" s="52"/>
      <c r="I214" s="52"/>
      <c r="J214" s="52"/>
      <c r="K214" s="52"/>
      <c r="L214" s="52"/>
      <c r="M214" s="52"/>
      <c r="N214" s="43">
        <f t="shared" si="37"/>
        <v>53</v>
      </c>
      <c r="O214" s="44">
        <f t="shared" si="33"/>
        <v>0</v>
      </c>
      <c r="P214" s="44">
        <f t="shared" si="34"/>
        <v>0</v>
      </c>
      <c r="Q214" s="44">
        <f t="shared" si="38"/>
        <v>0</v>
      </c>
      <c r="R214" s="44">
        <f t="shared" si="39"/>
        <v>0</v>
      </c>
      <c r="S214" s="44">
        <f t="shared" si="40"/>
        <v>0</v>
      </c>
      <c r="T214" s="44">
        <f t="shared" si="41"/>
        <v>0</v>
      </c>
      <c r="U214" s="44">
        <f t="shared" si="42"/>
        <v>0</v>
      </c>
      <c r="V214" s="44">
        <f t="shared" si="36"/>
        <v>20</v>
      </c>
      <c r="W214" s="45">
        <f t="shared" si="43"/>
        <v>20</v>
      </c>
      <c r="X214" s="46" t="s">
        <v>505</v>
      </c>
      <c r="Y214" s="1"/>
    </row>
    <row r="215" spans="1:25" ht="19.9" customHeight="1">
      <c r="A215" s="47">
        <v>25526</v>
      </c>
      <c r="B215" s="47" t="s">
        <v>293</v>
      </c>
      <c r="C215" s="54">
        <v>23959</v>
      </c>
      <c r="D215" s="50">
        <v>44068</v>
      </c>
      <c r="E215" s="51"/>
      <c r="F215" s="41">
        <v>1</v>
      </c>
      <c r="G215" s="52"/>
      <c r="H215" s="52"/>
      <c r="I215" s="52"/>
      <c r="J215" s="52"/>
      <c r="K215" s="52"/>
      <c r="L215" s="52"/>
      <c r="M215" s="52"/>
      <c r="N215" s="43">
        <f t="shared" si="37"/>
        <v>55</v>
      </c>
      <c r="O215" s="44">
        <f t="shared" si="33"/>
        <v>0</v>
      </c>
      <c r="P215" s="44">
        <f t="shared" si="34"/>
        <v>0</v>
      </c>
      <c r="Q215" s="44">
        <f t="shared" si="38"/>
        <v>0</v>
      </c>
      <c r="R215" s="44">
        <f t="shared" si="39"/>
        <v>0</v>
      </c>
      <c r="S215" s="44">
        <f t="shared" si="40"/>
        <v>0</v>
      </c>
      <c r="T215" s="44">
        <f t="shared" si="41"/>
        <v>0</v>
      </c>
      <c r="U215" s="44">
        <f t="shared" si="42"/>
        <v>0</v>
      </c>
      <c r="V215" s="44">
        <f t="shared" si="36"/>
        <v>20</v>
      </c>
      <c r="W215" s="45">
        <f t="shared" si="43"/>
        <v>20</v>
      </c>
      <c r="X215" s="53" t="s">
        <v>506</v>
      </c>
      <c r="Y215" s="1"/>
    </row>
    <row r="216" spans="1:25" ht="19.9" customHeight="1">
      <c r="A216" s="47">
        <v>24878</v>
      </c>
      <c r="B216" s="47" t="s">
        <v>47</v>
      </c>
      <c r="C216" s="54">
        <v>26423</v>
      </c>
      <c r="D216" s="50">
        <v>44068</v>
      </c>
      <c r="E216" s="51"/>
      <c r="F216" s="41">
        <v>1</v>
      </c>
      <c r="G216" s="52"/>
      <c r="H216" s="52"/>
      <c r="I216" s="52"/>
      <c r="J216" s="52"/>
      <c r="K216" s="52">
        <v>1</v>
      </c>
      <c r="L216" s="52"/>
      <c r="M216" s="52"/>
      <c r="N216" s="43">
        <v>49</v>
      </c>
      <c r="O216" s="44">
        <f t="shared" si="33"/>
        <v>0</v>
      </c>
      <c r="P216" s="44">
        <f t="shared" si="34"/>
        <v>0</v>
      </c>
      <c r="Q216" s="44">
        <f t="shared" si="38"/>
        <v>0</v>
      </c>
      <c r="R216" s="44">
        <f t="shared" si="39"/>
        <v>0</v>
      </c>
      <c r="S216" s="44">
        <f t="shared" si="40"/>
        <v>5</v>
      </c>
      <c r="T216" s="44">
        <f t="shared" si="41"/>
        <v>0</v>
      </c>
      <c r="U216" s="44">
        <f t="shared" si="42"/>
        <v>0</v>
      </c>
      <c r="V216" s="44" t="str">
        <f t="shared" si="36"/>
        <v>10</v>
      </c>
      <c r="W216" s="45">
        <f t="shared" si="43"/>
        <v>15</v>
      </c>
      <c r="X216" s="46" t="s">
        <v>507</v>
      </c>
      <c r="Y216" s="1"/>
    </row>
    <row r="217" spans="1:25" ht="19.9" customHeight="1">
      <c r="A217" s="47">
        <v>24985</v>
      </c>
      <c r="B217" s="47" t="s">
        <v>77</v>
      </c>
      <c r="C217" s="54">
        <v>30012</v>
      </c>
      <c r="D217" s="50">
        <v>44068</v>
      </c>
      <c r="E217" s="51"/>
      <c r="F217" s="41">
        <v>1</v>
      </c>
      <c r="G217" s="52"/>
      <c r="H217" s="52"/>
      <c r="I217" s="52"/>
      <c r="J217" s="52"/>
      <c r="K217" s="52">
        <v>1</v>
      </c>
      <c r="L217" s="52"/>
      <c r="M217" s="52"/>
      <c r="N217" s="43">
        <f aca="true" t="shared" si="44" ref="N217:N242">DATEDIF(C217,D217,"y")</f>
        <v>38</v>
      </c>
      <c r="O217" s="44">
        <f t="shared" si="33"/>
        <v>0</v>
      </c>
      <c r="P217" s="44">
        <f t="shared" si="34"/>
        <v>0</v>
      </c>
      <c r="Q217" s="44">
        <f t="shared" si="38"/>
        <v>0</v>
      </c>
      <c r="R217" s="44">
        <f t="shared" si="39"/>
        <v>0</v>
      </c>
      <c r="S217" s="44">
        <f t="shared" si="40"/>
        <v>5</v>
      </c>
      <c r="T217" s="44">
        <f t="shared" si="41"/>
        <v>0</v>
      </c>
      <c r="U217" s="44">
        <f t="shared" si="42"/>
        <v>0</v>
      </c>
      <c r="V217" s="44" t="str">
        <f t="shared" si="36"/>
        <v>10</v>
      </c>
      <c r="W217" s="45">
        <f t="shared" si="43"/>
        <v>15</v>
      </c>
      <c r="X217" s="53" t="s">
        <v>508</v>
      </c>
      <c r="Y217" s="1"/>
    </row>
    <row r="218" spans="1:25" ht="19.9" customHeight="1">
      <c r="A218" s="47">
        <v>24999</v>
      </c>
      <c r="B218" s="47" t="s">
        <v>85</v>
      </c>
      <c r="C218" s="54">
        <v>25920</v>
      </c>
      <c r="D218" s="50">
        <v>44068</v>
      </c>
      <c r="E218" s="51"/>
      <c r="F218" s="41">
        <v>1</v>
      </c>
      <c r="G218" s="52"/>
      <c r="H218" s="52"/>
      <c r="I218" s="52"/>
      <c r="J218" s="52"/>
      <c r="K218" s="52">
        <v>1</v>
      </c>
      <c r="L218" s="52"/>
      <c r="M218" s="52"/>
      <c r="N218" s="43">
        <f t="shared" si="44"/>
        <v>49</v>
      </c>
      <c r="O218" s="44">
        <f t="shared" si="33"/>
        <v>0</v>
      </c>
      <c r="P218" s="44">
        <f t="shared" si="34"/>
        <v>0</v>
      </c>
      <c r="Q218" s="44">
        <f t="shared" si="38"/>
        <v>0</v>
      </c>
      <c r="R218" s="44">
        <f t="shared" si="39"/>
        <v>0</v>
      </c>
      <c r="S218" s="44">
        <f t="shared" si="40"/>
        <v>5</v>
      </c>
      <c r="T218" s="44">
        <f t="shared" si="41"/>
        <v>0</v>
      </c>
      <c r="U218" s="44">
        <f t="shared" si="42"/>
        <v>0</v>
      </c>
      <c r="V218" s="44" t="str">
        <f t="shared" si="36"/>
        <v>10</v>
      </c>
      <c r="W218" s="45">
        <f t="shared" si="43"/>
        <v>15</v>
      </c>
      <c r="X218" s="46" t="s">
        <v>509</v>
      </c>
      <c r="Y218" s="1"/>
    </row>
    <row r="219" spans="1:25" ht="19.9" customHeight="1">
      <c r="A219" s="47">
        <v>25019</v>
      </c>
      <c r="B219" s="47" t="s">
        <v>91</v>
      </c>
      <c r="C219" s="54">
        <v>33646</v>
      </c>
      <c r="D219" s="50">
        <v>44068</v>
      </c>
      <c r="E219" s="51"/>
      <c r="F219" s="41">
        <v>2</v>
      </c>
      <c r="G219" s="52"/>
      <c r="H219" s="52"/>
      <c r="I219" s="52"/>
      <c r="J219" s="52"/>
      <c r="K219" s="52">
        <v>1</v>
      </c>
      <c r="L219" s="52"/>
      <c r="M219" s="52"/>
      <c r="N219" s="43">
        <f t="shared" si="44"/>
        <v>28</v>
      </c>
      <c r="O219" s="44">
        <f aca="true" t="shared" si="45" ref="O219:O274">G219*17</f>
        <v>0</v>
      </c>
      <c r="P219" s="44">
        <f t="shared" si="34"/>
        <v>0</v>
      </c>
      <c r="Q219" s="44">
        <f t="shared" si="38"/>
        <v>0</v>
      </c>
      <c r="R219" s="44">
        <f t="shared" si="39"/>
        <v>0</v>
      </c>
      <c r="S219" s="44">
        <f t="shared" si="40"/>
        <v>5</v>
      </c>
      <c r="T219" s="44">
        <f t="shared" si="41"/>
        <v>0</v>
      </c>
      <c r="U219" s="44">
        <f t="shared" si="42"/>
        <v>0</v>
      </c>
      <c r="V219" s="44" t="str">
        <f t="shared" si="36"/>
        <v>10</v>
      </c>
      <c r="W219" s="45">
        <f t="shared" si="43"/>
        <v>15</v>
      </c>
      <c r="X219" s="53" t="s">
        <v>510</v>
      </c>
      <c r="Y219" s="1"/>
    </row>
    <row r="220" spans="1:25" ht="19.9" customHeight="1">
      <c r="A220" s="47">
        <v>25025</v>
      </c>
      <c r="B220" s="47" t="s">
        <v>97</v>
      </c>
      <c r="C220" s="54">
        <v>30322</v>
      </c>
      <c r="D220" s="50">
        <v>44068</v>
      </c>
      <c r="E220" s="51"/>
      <c r="F220" s="41">
        <v>1</v>
      </c>
      <c r="G220" s="52"/>
      <c r="H220" s="52"/>
      <c r="I220" s="52"/>
      <c r="J220" s="52"/>
      <c r="K220" s="52">
        <v>1</v>
      </c>
      <c r="L220" s="52"/>
      <c r="M220" s="52"/>
      <c r="N220" s="43">
        <f t="shared" si="44"/>
        <v>37</v>
      </c>
      <c r="O220" s="44">
        <f t="shared" si="45"/>
        <v>0</v>
      </c>
      <c r="P220" s="44">
        <f t="shared" si="34"/>
        <v>0</v>
      </c>
      <c r="Q220" s="44">
        <f t="shared" si="38"/>
        <v>0</v>
      </c>
      <c r="R220" s="44">
        <f t="shared" si="39"/>
        <v>0</v>
      </c>
      <c r="S220" s="44">
        <f t="shared" si="40"/>
        <v>5</v>
      </c>
      <c r="T220" s="44">
        <f t="shared" si="41"/>
        <v>0</v>
      </c>
      <c r="U220" s="44">
        <f t="shared" si="42"/>
        <v>0</v>
      </c>
      <c r="V220" s="44" t="str">
        <f t="shared" si="36"/>
        <v>10</v>
      </c>
      <c r="W220" s="45">
        <f t="shared" si="43"/>
        <v>15</v>
      </c>
      <c r="X220" s="46" t="s">
        <v>511</v>
      </c>
      <c r="Y220" s="1"/>
    </row>
    <row r="221" spans="1:25" ht="19.9" customHeight="1">
      <c r="A221" s="47">
        <v>25034</v>
      </c>
      <c r="B221" s="47" t="s">
        <v>104</v>
      </c>
      <c r="C221" s="54">
        <v>25722</v>
      </c>
      <c r="D221" s="50">
        <v>44068</v>
      </c>
      <c r="E221" s="51"/>
      <c r="F221" s="41">
        <v>1</v>
      </c>
      <c r="G221" s="52"/>
      <c r="H221" s="52"/>
      <c r="I221" s="52"/>
      <c r="J221" s="52"/>
      <c r="K221" s="52">
        <v>1</v>
      </c>
      <c r="L221" s="52"/>
      <c r="M221" s="52"/>
      <c r="N221" s="43">
        <f t="shared" si="44"/>
        <v>50</v>
      </c>
      <c r="O221" s="44">
        <f t="shared" si="45"/>
        <v>0</v>
      </c>
      <c r="P221" s="44">
        <f t="shared" si="34"/>
        <v>0</v>
      </c>
      <c r="Q221" s="44">
        <f t="shared" si="38"/>
        <v>0</v>
      </c>
      <c r="R221" s="44">
        <f t="shared" si="39"/>
        <v>0</v>
      </c>
      <c r="S221" s="44">
        <f t="shared" si="40"/>
        <v>5</v>
      </c>
      <c r="T221" s="44">
        <f t="shared" si="41"/>
        <v>0</v>
      </c>
      <c r="U221" s="44">
        <f t="shared" si="42"/>
        <v>0</v>
      </c>
      <c r="V221" s="44" t="str">
        <f t="shared" si="36"/>
        <v>10</v>
      </c>
      <c r="W221" s="45">
        <f t="shared" si="43"/>
        <v>15</v>
      </c>
      <c r="X221" s="53" t="s">
        <v>512</v>
      </c>
      <c r="Y221" s="1"/>
    </row>
    <row r="222" spans="1:25" ht="19.9" customHeight="1">
      <c r="A222" s="47">
        <v>25055</v>
      </c>
      <c r="B222" s="47" t="s">
        <v>113</v>
      </c>
      <c r="C222" s="54">
        <v>29143</v>
      </c>
      <c r="D222" s="50">
        <v>44068</v>
      </c>
      <c r="E222" s="51"/>
      <c r="F222" s="41">
        <v>1</v>
      </c>
      <c r="G222" s="52"/>
      <c r="H222" s="52"/>
      <c r="I222" s="52"/>
      <c r="J222" s="52"/>
      <c r="K222" s="52">
        <v>1</v>
      </c>
      <c r="L222" s="52"/>
      <c r="M222" s="52"/>
      <c r="N222" s="43">
        <f t="shared" si="44"/>
        <v>40</v>
      </c>
      <c r="O222" s="44">
        <f t="shared" si="45"/>
        <v>0</v>
      </c>
      <c r="P222" s="44">
        <f t="shared" si="34"/>
        <v>0</v>
      </c>
      <c r="Q222" s="44">
        <f t="shared" si="38"/>
        <v>0</v>
      </c>
      <c r="R222" s="44">
        <f t="shared" si="39"/>
        <v>0</v>
      </c>
      <c r="S222" s="44">
        <f t="shared" si="40"/>
        <v>5</v>
      </c>
      <c r="T222" s="44">
        <f t="shared" si="41"/>
        <v>0</v>
      </c>
      <c r="U222" s="44">
        <f t="shared" si="42"/>
        <v>0</v>
      </c>
      <c r="V222" s="44" t="str">
        <f t="shared" si="36"/>
        <v>10</v>
      </c>
      <c r="W222" s="45">
        <f t="shared" si="43"/>
        <v>15</v>
      </c>
      <c r="X222" s="46" t="s">
        <v>513</v>
      </c>
      <c r="Y222" s="1"/>
    </row>
    <row r="223" spans="1:25" ht="19.9" customHeight="1">
      <c r="A223" s="47">
        <v>25232</v>
      </c>
      <c r="B223" s="47" t="s">
        <v>161</v>
      </c>
      <c r="C223" s="54">
        <v>29046</v>
      </c>
      <c r="D223" s="50">
        <v>44068</v>
      </c>
      <c r="E223" s="51"/>
      <c r="F223" s="41">
        <v>1</v>
      </c>
      <c r="G223" s="52"/>
      <c r="H223" s="52"/>
      <c r="I223" s="52"/>
      <c r="J223" s="52"/>
      <c r="K223" s="52">
        <v>1</v>
      </c>
      <c r="L223" s="52"/>
      <c r="M223" s="52"/>
      <c r="N223" s="43">
        <f t="shared" si="44"/>
        <v>41</v>
      </c>
      <c r="O223" s="44">
        <f t="shared" si="45"/>
        <v>0</v>
      </c>
      <c r="P223" s="44">
        <f t="shared" si="34"/>
        <v>0</v>
      </c>
      <c r="Q223" s="44">
        <f t="shared" si="38"/>
        <v>0</v>
      </c>
      <c r="R223" s="44">
        <f t="shared" si="39"/>
        <v>0</v>
      </c>
      <c r="S223" s="44">
        <f t="shared" si="40"/>
        <v>5</v>
      </c>
      <c r="T223" s="44">
        <f t="shared" si="41"/>
        <v>0</v>
      </c>
      <c r="U223" s="44">
        <f t="shared" si="42"/>
        <v>0</v>
      </c>
      <c r="V223" s="44" t="str">
        <f t="shared" si="36"/>
        <v>10</v>
      </c>
      <c r="W223" s="45">
        <f t="shared" si="43"/>
        <v>15</v>
      </c>
      <c r="X223" s="53" t="s">
        <v>514</v>
      </c>
      <c r="Y223" s="1"/>
    </row>
    <row r="224" spans="1:25" ht="19.9" customHeight="1">
      <c r="A224" s="47">
        <v>25256</v>
      </c>
      <c r="B224" s="47" t="s">
        <v>164</v>
      </c>
      <c r="C224" s="54">
        <v>27613</v>
      </c>
      <c r="D224" s="50">
        <v>44068</v>
      </c>
      <c r="E224" s="51"/>
      <c r="F224" s="41">
        <v>1</v>
      </c>
      <c r="G224" s="52"/>
      <c r="H224" s="52"/>
      <c r="I224" s="52"/>
      <c r="J224" s="52"/>
      <c r="K224" s="52">
        <v>1</v>
      </c>
      <c r="L224" s="52"/>
      <c r="M224" s="52"/>
      <c r="N224" s="43">
        <f t="shared" si="44"/>
        <v>45</v>
      </c>
      <c r="O224" s="44">
        <f t="shared" si="45"/>
        <v>0</v>
      </c>
      <c r="P224" s="44">
        <f t="shared" si="34"/>
        <v>0</v>
      </c>
      <c r="Q224" s="44">
        <f t="shared" si="38"/>
        <v>0</v>
      </c>
      <c r="R224" s="44">
        <f t="shared" si="39"/>
        <v>0</v>
      </c>
      <c r="S224" s="44">
        <f t="shared" si="40"/>
        <v>5</v>
      </c>
      <c r="T224" s="44">
        <f t="shared" si="41"/>
        <v>0</v>
      </c>
      <c r="U224" s="44">
        <f t="shared" si="42"/>
        <v>0</v>
      </c>
      <c r="V224" s="44" t="str">
        <f t="shared" si="36"/>
        <v>10</v>
      </c>
      <c r="W224" s="45">
        <f t="shared" si="43"/>
        <v>15</v>
      </c>
      <c r="X224" s="46" t="s">
        <v>515</v>
      </c>
      <c r="Y224" s="1"/>
    </row>
    <row r="225" spans="1:25" ht="19.9" customHeight="1">
      <c r="A225" s="47">
        <v>25292</v>
      </c>
      <c r="B225" s="47" t="s">
        <v>174</v>
      </c>
      <c r="C225" s="54">
        <v>26656</v>
      </c>
      <c r="D225" s="50">
        <v>44068</v>
      </c>
      <c r="E225" s="51"/>
      <c r="F225" s="41">
        <v>1</v>
      </c>
      <c r="G225" s="52"/>
      <c r="H225" s="52"/>
      <c r="I225" s="52"/>
      <c r="J225" s="52"/>
      <c r="K225" s="52">
        <v>1</v>
      </c>
      <c r="L225" s="52"/>
      <c r="M225" s="52"/>
      <c r="N225" s="43">
        <f t="shared" si="44"/>
        <v>47</v>
      </c>
      <c r="O225" s="44">
        <f t="shared" si="45"/>
        <v>0</v>
      </c>
      <c r="P225" s="44">
        <f aca="true" t="shared" si="46" ref="P225:P274">IF(H225&lt;=17,H225*G225,IF(H225&gt;17,17*G225))</f>
        <v>0</v>
      </c>
      <c r="Q225" s="44">
        <f t="shared" si="38"/>
        <v>0</v>
      </c>
      <c r="R225" s="44">
        <f t="shared" si="39"/>
        <v>0</v>
      </c>
      <c r="S225" s="44">
        <f t="shared" si="40"/>
        <v>5</v>
      </c>
      <c r="T225" s="44">
        <f t="shared" si="41"/>
        <v>0</v>
      </c>
      <c r="U225" s="44">
        <f t="shared" si="42"/>
        <v>0</v>
      </c>
      <c r="V225" s="44" t="str">
        <f t="shared" si="36"/>
        <v>10</v>
      </c>
      <c r="W225" s="45">
        <f t="shared" si="43"/>
        <v>15</v>
      </c>
      <c r="X225" s="53" t="s">
        <v>516</v>
      </c>
      <c r="Y225" s="1"/>
    </row>
    <row r="226" spans="1:25" ht="19.9" customHeight="1">
      <c r="A226" s="47">
        <v>25293</v>
      </c>
      <c r="B226" s="47" t="s">
        <v>199</v>
      </c>
      <c r="C226" s="54">
        <v>29006</v>
      </c>
      <c r="D226" s="50">
        <v>44068</v>
      </c>
      <c r="E226" s="51"/>
      <c r="F226" s="41">
        <v>1</v>
      </c>
      <c r="G226" s="52"/>
      <c r="H226" s="52"/>
      <c r="I226" s="52"/>
      <c r="J226" s="52"/>
      <c r="K226" s="52">
        <v>1</v>
      </c>
      <c r="L226" s="52"/>
      <c r="M226" s="52"/>
      <c r="N226" s="43">
        <f t="shared" si="44"/>
        <v>41</v>
      </c>
      <c r="O226" s="44">
        <f t="shared" si="45"/>
        <v>0</v>
      </c>
      <c r="P226" s="44">
        <f t="shared" si="46"/>
        <v>0</v>
      </c>
      <c r="Q226" s="44">
        <f t="shared" si="38"/>
        <v>0</v>
      </c>
      <c r="R226" s="44">
        <f t="shared" si="39"/>
        <v>0</v>
      </c>
      <c r="S226" s="44">
        <f t="shared" si="40"/>
        <v>5</v>
      </c>
      <c r="T226" s="44">
        <f t="shared" si="41"/>
        <v>0</v>
      </c>
      <c r="U226" s="44">
        <f t="shared" si="42"/>
        <v>0</v>
      </c>
      <c r="V226" s="44" t="str">
        <f t="shared" si="36"/>
        <v>10</v>
      </c>
      <c r="W226" s="45">
        <f t="shared" si="43"/>
        <v>15</v>
      </c>
      <c r="X226" s="46" t="s">
        <v>517</v>
      </c>
      <c r="Y226" s="1"/>
    </row>
    <row r="227" spans="1:25" ht="19.9" customHeight="1">
      <c r="A227" s="47">
        <v>25300</v>
      </c>
      <c r="B227" s="47" t="s">
        <v>201</v>
      </c>
      <c r="C227" s="54">
        <v>30042</v>
      </c>
      <c r="D227" s="50">
        <v>44068</v>
      </c>
      <c r="E227" s="51"/>
      <c r="F227" s="41">
        <v>1</v>
      </c>
      <c r="G227" s="52"/>
      <c r="H227" s="52"/>
      <c r="I227" s="52"/>
      <c r="J227" s="52"/>
      <c r="K227" s="52">
        <v>1</v>
      </c>
      <c r="L227" s="52"/>
      <c r="M227" s="52"/>
      <c r="N227" s="43">
        <f t="shared" si="44"/>
        <v>38</v>
      </c>
      <c r="O227" s="44">
        <f t="shared" si="45"/>
        <v>0</v>
      </c>
      <c r="P227" s="44">
        <f t="shared" si="46"/>
        <v>0</v>
      </c>
      <c r="Q227" s="44">
        <f t="shared" si="38"/>
        <v>0</v>
      </c>
      <c r="R227" s="44">
        <f t="shared" si="39"/>
        <v>0</v>
      </c>
      <c r="S227" s="44">
        <f t="shared" si="40"/>
        <v>5</v>
      </c>
      <c r="T227" s="44">
        <f t="shared" si="41"/>
        <v>0</v>
      </c>
      <c r="U227" s="44">
        <f t="shared" si="42"/>
        <v>0</v>
      </c>
      <c r="V227" s="44" t="str">
        <f t="shared" si="36"/>
        <v>10</v>
      </c>
      <c r="W227" s="45">
        <f t="shared" si="43"/>
        <v>15</v>
      </c>
      <c r="X227" s="53" t="s">
        <v>518</v>
      </c>
      <c r="Y227" s="1"/>
    </row>
    <row r="228" spans="1:25" ht="19.9" customHeight="1">
      <c r="A228" s="47">
        <v>25312</v>
      </c>
      <c r="B228" s="47" t="s">
        <v>204</v>
      </c>
      <c r="C228" s="54">
        <v>28814</v>
      </c>
      <c r="D228" s="50">
        <v>44068</v>
      </c>
      <c r="E228" s="51"/>
      <c r="F228" s="41">
        <v>1</v>
      </c>
      <c r="G228" s="52"/>
      <c r="H228" s="52"/>
      <c r="I228" s="52"/>
      <c r="J228" s="52"/>
      <c r="K228" s="52">
        <v>1</v>
      </c>
      <c r="L228" s="52"/>
      <c r="M228" s="52"/>
      <c r="N228" s="43">
        <f t="shared" si="44"/>
        <v>41</v>
      </c>
      <c r="O228" s="44">
        <f t="shared" si="45"/>
        <v>0</v>
      </c>
      <c r="P228" s="44">
        <f t="shared" si="46"/>
        <v>0</v>
      </c>
      <c r="Q228" s="44">
        <f t="shared" si="38"/>
        <v>0</v>
      </c>
      <c r="R228" s="44">
        <f t="shared" si="39"/>
        <v>0</v>
      </c>
      <c r="S228" s="44">
        <f t="shared" si="40"/>
        <v>5</v>
      </c>
      <c r="T228" s="44">
        <f t="shared" si="41"/>
        <v>0</v>
      </c>
      <c r="U228" s="44">
        <f t="shared" si="42"/>
        <v>0</v>
      </c>
      <c r="V228" s="44" t="str">
        <f t="shared" si="36"/>
        <v>10</v>
      </c>
      <c r="W228" s="45">
        <f t="shared" si="43"/>
        <v>15</v>
      </c>
      <c r="X228" s="46" t="s">
        <v>519</v>
      </c>
      <c r="Y228" s="1"/>
    </row>
    <row r="229" spans="1:25" ht="19.9" customHeight="1">
      <c r="A229" s="47">
        <v>25315</v>
      </c>
      <c r="B229" s="47" t="s">
        <v>205</v>
      </c>
      <c r="C229" s="54">
        <v>31188</v>
      </c>
      <c r="D229" s="50">
        <v>44068</v>
      </c>
      <c r="E229" s="51"/>
      <c r="F229" s="41">
        <v>1</v>
      </c>
      <c r="G229" s="52"/>
      <c r="H229" s="52"/>
      <c r="I229" s="52"/>
      <c r="J229" s="52"/>
      <c r="K229" s="52">
        <v>1</v>
      </c>
      <c r="L229" s="52"/>
      <c r="M229" s="52"/>
      <c r="N229" s="43">
        <f t="shared" si="44"/>
        <v>35</v>
      </c>
      <c r="O229" s="44">
        <f t="shared" si="45"/>
        <v>0</v>
      </c>
      <c r="P229" s="44">
        <f t="shared" si="46"/>
        <v>0</v>
      </c>
      <c r="Q229" s="44">
        <f t="shared" si="38"/>
        <v>0</v>
      </c>
      <c r="R229" s="44">
        <f t="shared" si="39"/>
        <v>0</v>
      </c>
      <c r="S229" s="44">
        <f t="shared" si="40"/>
        <v>5</v>
      </c>
      <c r="T229" s="44">
        <f t="shared" si="41"/>
        <v>0</v>
      </c>
      <c r="U229" s="44">
        <f t="shared" si="42"/>
        <v>0</v>
      </c>
      <c r="V229" s="44" t="str">
        <f t="shared" si="36"/>
        <v>10</v>
      </c>
      <c r="W229" s="45">
        <f t="shared" si="43"/>
        <v>15</v>
      </c>
      <c r="X229" s="53" t="s">
        <v>520</v>
      </c>
      <c r="Y229" s="1"/>
    </row>
    <row r="230" spans="1:25" ht="19.9" customHeight="1">
      <c r="A230" s="47">
        <v>25276</v>
      </c>
      <c r="B230" s="47" t="s">
        <v>210</v>
      </c>
      <c r="C230" s="54">
        <v>29142</v>
      </c>
      <c r="D230" s="50">
        <v>44068</v>
      </c>
      <c r="E230" s="51"/>
      <c r="F230" s="41">
        <v>1</v>
      </c>
      <c r="G230" s="52"/>
      <c r="H230" s="52"/>
      <c r="I230" s="52"/>
      <c r="J230" s="52"/>
      <c r="K230" s="52">
        <v>1</v>
      </c>
      <c r="L230" s="52"/>
      <c r="M230" s="52"/>
      <c r="N230" s="43">
        <f t="shared" si="44"/>
        <v>40</v>
      </c>
      <c r="O230" s="44">
        <f t="shared" si="45"/>
        <v>0</v>
      </c>
      <c r="P230" s="44">
        <f t="shared" si="46"/>
        <v>0</v>
      </c>
      <c r="Q230" s="44">
        <f t="shared" si="38"/>
        <v>0</v>
      </c>
      <c r="R230" s="44">
        <f t="shared" si="39"/>
        <v>0</v>
      </c>
      <c r="S230" s="44">
        <f t="shared" si="40"/>
        <v>5</v>
      </c>
      <c r="T230" s="44">
        <f t="shared" si="41"/>
        <v>0</v>
      </c>
      <c r="U230" s="44">
        <f t="shared" si="42"/>
        <v>0</v>
      </c>
      <c r="V230" s="44" t="str">
        <f t="shared" si="36"/>
        <v>10</v>
      </c>
      <c r="W230" s="45">
        <f t="shared" si="43"/>
        <v>15</v>
      </c>
      <c r="X230" s="46" t="s">
        <v>521</v>
      </c>
      <c r="Y230" s="1"/>
    </row>
    <row r="231" spans="1:25" ht="19.9" customHeight="1">
      <c r="A231" s="47">
        <v>25232</v>
      </c>
      <c r="B231" s="47" t="s">
        <v>161</v>
      </c>
      <c r="C231" s="54">
        <v>29046</v>
      </c>
      <c r="D231" s="50">
        <v>44068</v>
      </c>
      <c r="E231" s="51"/>
      <c r="F231" s="41">
        <v>1</v>
      </c>
      <c r="G231" s="52"/>
      <c r="H231" s="52"/>
      <c r="I231" s="52"/>
      <c r="J231" s="52"/>
      <c r="K231" s="52">
        <v>1</v>
      </c>
      <c r="L231" s="52"/>
      <c r="M231" s="52"/>
      <c r="N231" s="43">
        <f t="shared" si="44"/>
        <v>41</v>
      </c>
      <c r="O231" s="44">
        <f t="shared" si="45"/>
        <v>0</v>
      </c>
      <c r="P231" s="44">
        <f t="shared" si="46"/>
        <v>0</v>
      </c>
      <c r="Q231" s="44">
        <f t="shared" si="38"/>
        <v>0</v>
      </c>
      <c r="R231" s="44">
        <f t="shared" si="39"/>
        <v>0</v>
      </c>
      <c r="S231" s="44">
        <f t="shared" si="40"/>
        <v>5</v>
      </c>
      <c r="T231" s="44">
        <f t="shared" si="41"/>
        <v>0</v>
      </c>
      <c r="U231" s="44">
        <f t="shared" si="42"/>
        <v>0</v>
      </c>
      <c r="V231" s="44" t="str">
        <f t="shared" si="36"/>
        <v>10</v>
      </c>
      <c r="W231" s="45">
        <f t="shared" si="43"/>
        <v>15</v>
      </c>
      <c r="X231" s="53" t="s">
        <v>522</v>
      </c>
      <c r="Y231" s="1"/>
    </row>
    <row r="232" spans="1:25" ht="19.9" customHeight="1">
      <c r="A232" s="47">
        <v>25387</v>
      </c>
      <c r="B232" s="47" t="s">
        <v>220</v>
      </c>
      <c r="C232" s="54">
        <v>28069</v>
      </c>
      <c r="D232" s="50">
        <v>44068</v>
      </c>
      <c r="E232" s="51"/>
      <c r="F232" s="41">
        <v>1</v>
      </c>
      <c r="G232" s="52"/>
      <c r="H232" s="52"/>
      <c r="I232" s="52"/>
      <c r="J232" s="52"/>
      <c r="K232" s="52">
        <v>1</v>
      </c>
      <c r="L232" s="52"/>
      <c r="M232" s="52"/>
      <c r="N232" s="43">
        <f t="shared" si="44"/>
        <v>43</v>
      </c>
      <c r="O232" s="44">
        <f t="shared" si="45"/>
        <v>0</v>
      </c>
      <c r="P232" s="44">
        <f t="shared" si="46"/>
        <v>0</v>
      </c>
      <c r="Q232" s="44">
        <f t="shared" si="38"/>
        <v>0</v>
      </c>
      <c r="R232" s="44">
        <f t="shared" si="39"/>
        <v>0</v>
      </c>
      <c r="S232" s="44">
        <f t="shared" si="40"/>
        <v>5</v>
      </c>
      <c r="T232" s="44">
        <f t="shared" si="41"/>
        <v>0</v>
      </c>
      <c r="U232" s="44">
        <f t="shared" si="42"/>
        <v>0</v>
      </c>
      <c r="V232" s="44" t="str">
        <f t="shared" si="36"/>
        <v>10</v>
      </c>
      <c r="W232" s="45">
        <f t="shared" si="43"/>
        <v>15</v>
      </c>
      <c r="X232" s="46" t="s">
        <v>523</v>
      </c>
      <c r="Y232" s="1"/>
    </row>
    <row r="233" spans="1:25" ht="19.9" customHeight="1">
      <c r="A233" s="47">
        <v>25441</v>
      </c>
      <c r="B233" s="47" t="s">
        <v>226</v>
      </c>
      <c r="C233" s="54">
        <v>27088</v>
      </c>
      <c r="D233" s="50">
        <v>44068</v>
      </c>
      <c r="E233" s="51"/>
      <c r="F233" s="41">
        <v>1</v>
      </c>
      <c r="G233" s="52"/>
      <c r="H233" s="52"/>
      <c r="I233" s="52"/>
      <c r="J233" s="52"/>
      <c r="K233" s="52">
        <v>1</v>
      </c>
      <c r="L233" s="52"/>
      <c r="M233" s="52"/>
      <c r="N233" s="43">
        <f t="shared" si="44"/>
        <v>46</v>
      </c>
      <c r="O233" s="44">
        <f t="shared" si="45"/>
        <v>0</v>
      </c>
      <c r="P233" s="44">
        <f t="shared" si="46"/>
        <v>0</v>
      </c>
      <c r="Q233" s="44">
        <f t="shared" si="38"/>
        <v>0</v>
      </c>
      <c r="R233" s="44">
        <f t="shared" si="39"/>
        <v>0</v>
      </c>
      <c r="S233" s="44">
        <f t="shared" si="40"/>
        <v>5</v>
      </c>
      <c r="T233" s="44">
        <f t="shared" si="41"/>
        <v>0</v>
      </c>
      <c r="U233" s="44">
        <f t="shared" si="42"/>
        <v>0</v>
      </c>
      <c r="V233" s="44" t="str">
        <f aca="true" t="shared" si="47" ref="V233:V275">IF(N233&gt;50,20,IF(N233&lt;=50,"10"))</f>
        <v>10</v>
      </c>
      <c r="W233" s="45">
        <f t="shared" si="43"/>
        <v>15</v>
      </c>
      <c r="X233" s="53" t="s">
        <v>524</v>
      </c>
      <c r="Y233" s="1"/>
    </row>
    <row r="234" spans="1:25" ht="19.9" customHeight="1">
      <c r="A234" s="47">
        <v>25427</v>
      </c>
      <c r="B234" s="47" t="s">
        <v>229</v>
      </c>
      <c r="C234" s="54">
        <v>26168</v>
      </c>
      <c r="D234" s="50">
        <v>44068</v>
      </c>
      <c r="E234" s="51"/>
      <c r="F234" s="41">
        <v>1</v>
      </c>
      <c r="G234" s="52"/>
      <c r="H234" s="52"/>
      <c r="I234" s="52"/>
      <c r="J234" s="52"/>
      <c r="K234" s="52">
        <v>1</v>
      </c>
      <c r="L234" s="52"/>
      <c r="M234" s="52"/>
      <c r="N234" s="43">
        <f t="shared" si="44"/>
        <v>49</v>
      </c>
      <c r="O234" s="44">
        <f t="shared" si="45"/>
        <v>0</v>
      </c>
      <c r="P234" s="44">
        <f t="shared" si="46"/>
        <v>0</v>
      </c>
      <c r="Q234" s="44">
        <f t="shared" si="38"/>
        <v>0</v>
      </c>
      <c r="R234" s="44">
        <f t="shared" si="39"/>
        <v>0</v>
      </c>
      <c r="S234" s="44">
        <f t="shared" si="40"/>
        <v>5</v>
      </c>
      <c r="T234" s="44">
        <f t="shared" si="41"/>
        <v>0</v>
      </c>
      <c r="U234" s="44">
        <f t="shared" si="42"/>
        <v>0</v>
      </c>
      <c r="V234" s="44" t="str">
        <f t="shared" si="47"/>
        <v>10</v>
      </c>
      <c r="W234" s="45">
        <f t="shared" si="43"/>
        <v>15</v>
      </c>
      <c r="X234" s="46" t="s">
        <v>525</v>
      </c>
      <c r="Y234" s="1"/>
    </row>
    <row r="235" spans="1:25" ht="19.9" customHeight="1">
      <c r="A235" s="47">
        <v>25415</v>
      </c>
      <c r="B235" s="47" t="s">
        <v>231</v>
      </c>
      <c r="C235" s="54">
        <v>34220</v>
      </c>
      <c r="D235" s="50">
        <v>44068</v>
      </c>
      <c r="E235" s="51"/>
      <c r="F235" s="41">
        <v>2</v>
      </c>
      <c r="G235" s="52"/>
      <c r="H235" s="52"/>
      <c r="I235" s="52"/>
      <c r="J235" s="52"/>
      <c r="K235" s="52">
        <v>1</v>
      </c>
      <c r="L235" s="52"/>
      <c r="M235" s="52"/>
      <c r="N235" s="43">
        <f t="shared" si="44"/>
        <v>26</v>
      </c>
      <c r="O235" s="44">
        <f t="shared" si="45"/>
        <v>0</v>
      </c>
      <c r="P235" s="44">
        <f t="shared" si="46"/>
        <v>0</v>
      </c>
      <c r="Q235" s="44">
        <f t="shared" si="38"/>
        <v>0</v>
      </c>
      <c r="R235" s="44">
        <f t="shared" si="39"/>
        <v>0</v>
      </c>
      <c r="S235" s="44">
        <f t="shared" si="40"/>
        <v>5</v>
      </c>
      <c r="T235" s="44">
        <f t="shared" si="41"/>
        <v>0</v>
      </c>
      <c r="U235" s="44">
        <f t="shared" si="42"/>
        <v>0</v>
      </c>
      <c r="V235" s="44" t="str">
        <f t="shared" si="47"/>
        <v>10</v>
      </c>
      <c r="W235" s="45">
        <f t="shared" si="43"/>
        <v>15</v>
      </c>
      <c r="X235" s="53" t="s">
        <v>526</v>
      </c>
      <c r="Y235" s="1"/>
    </row>
    <row r="236" spans="1:25" ht="19.9" customHeight="1">
      <c r="A236" s="47">
        <v>25400</v>
      </c>
      <c r="B236" s="47" t="s">
        <v>234</v>
      </c>
      <c r="C236" s="54">
        <v>29753</v>
      </c>
      <c r="D236" s="50">
        <v>44068</v>
      </c>
      <c r="E236" s="51"/>
      <c r="F236" s="41">
        <v>1</v>
      </c>
      <c r="G236" s="52"/>
      <c r="H236" s="52"/>
      <c r="I236" s="52"/>
      <c r="J236" s="52"/>
      <c r="K236" s="52">
        <v>1</v>
      </c>
      <c r="L236" s="52"/>
      <c r="M236" s="52"/>
      <c r="N236" s="43">
        <f t="shared" si="44"/>
        <v>39</v>
      </c>
      <c r="O236" s="44">
        <f t="shared" si="45"/>
        <v>0</v>
      </c>
      <c r="P236" s="44">
        <f t="shared" si="46"/>
        <v>0</v>
      </c>
      <c r="Q236" s="44">
        <f t="shared" si="38"/>
        <v>0</v>
      </c>
      <c r="R236" s="44">
        <f t="shared" si="39"/>
        <v>0</v>
      </c>
      <c r="S236" s="44">
        <f t="shared" si="40"/>
        <v>5</v>
      </c>
      <c r="T236" s="44">
        <f t="shared" si="41"/>
        <v>0</v>
      </c>
      <c r="U236" s="44">
        <f t="shared" si="42"/>
        <v>0</v>
      </c>
      <c r="V236" s="44" t="str">
        <f t="shared" si="47"/>
        <v>10</v>
      </c>
      <c r="W236" s="45">
        <f t="shared" si="43"/>
        <v>15</v>
      </c>
      <c r="X236" s="46" t="s">
        <v>527</v>
      </c>
      <c r="Y236" s="1"/>
    </row>
    <row r="237" spans="1:25" ht="19.9" customHeight="1">
      <c r="A237" s="47">
        <v>25442</v>
      </c>
      <c r="B237" s="47" t="s">
        <v>241</v>
      </c>
      <c r="C237" s="54">
        <v>28491</v>
      </c>
      <c r="D237" s="50">
        <v>44068</v>
      </c>
      <c r="E237" s="51"/>
      <c r="F237" s="41">
        <v>1</v>
      </c>
      <c r="G237" s="52"/>
      <c r="H237" s="52"/>
      <c r="I237" s="52"/>
      <c r="J237" s="52"/>
      <c r="K237" s="52">
        <v>1</v>
      </c>
      <c r="L237" s="52"/>
      <c r="M237" s="52"/>
      <c r="N237" s="43">
        <f t="shared" si="44"/>
        <v>42</v>
      </c>
      <c r="O237" s="44">
        <f t="shared" si="45"/>
        <v>0</v>
      </c>
      <c r="P237" s="44">
        <f t="shared" si="46"/>
        <v>0</v>
      </c>
      <c r="Q237" s="44">
        <f t="shared" si="38"/>
        <v>0</v>
      </c>
      <c r="R237" s="44">
        <f t="shared" si="39"/>
        <v>0</v>
      </c>
      <c r="S237" s="44">
        <f t="shared" si="40"/>
        <v>5</v>
      </c>
      <c r="T237" s="44">
        <f t="shared" si="41"/>
        <v>0</v>
      </c>
      <c r="U237" s="44">
        <f t="shared" si="42"/>
        <v>0</v>
      </c>
      <c r="V237" s="44" t="str">
        <f t="shared" si="47"/>
        <v>10</v>
      </c>
      <c r="W237" s="45">
        <f t="shared" si="43"/>
        <v>15</v>
      </c>
      <c r="X237" s="53" t="s">
        <v>528</v>
      </c>
      <c r="Y237" s="1"/>
    </row>
    <row r="238" spans="1:25" ht="19.9" customHeight="1">
      <c r="A238" s="47">
        <v>25434</v>
      </c>
      <c r="B238" s="47" t="s">
        <v>242</v>
      </c>
      <c r="C238" s="54">
        <v>25840</v>
      </c>
      <c r="D238" s="50">
        <v>44068</v>
      </c>
      <c r="E238" s="51"/>
      <c r="F238" s="41">
        <v>1</v>
      </c>
      <c r="G238" s="52"/>
      <c r="H238" s="52"/>
      <c r="I238" s="52"/>
      <c r="J238" s="52"/>
      <c r="K238" s="52">
        <v>1</v>
      </c>
      <c r="L238" s="52"/>
      <c r="M238" s="52"/>
      <c r="N238" s="43">
        <f t="shared" si="44"/>
        <v>49</v>
      </c>
      <c r="O238" s="44">
        <f t="shared" si="45"/>
        <v>0</v>
      </c>
      <c r="P238" s="44">
        <f t="shared" si="46"/>
        <v>0</v>
      </c>
      <c r="Q238" s="44">
        <f t="shared" si="38"/>
        <v>0</v>
      </c>
      <c r="R238" s="44">
        <f t="shared" si="39"/>
        <v>0</v>
      </c>
      <c r="S238" s="44">
        <f t="shared" si="40"/>
        <v>5</v>
      </c>
      <c r="T238" s="44">
        <f t="shared" si="41"/>
        <v>0</v>
      </c>
      <c r="U238" s="44">
        <f t="shared" si="42"/>
        <v>0</v>
      </c>
      <c r="V238" s="44" t="str">
        <f t="shared" si="47"/>
        <v>10</v>
      </c>
      <c r="W238" s="45">
        <f t="shared" si="43"/>
        <v>15</v>
      </c>
      <c r="X238" s="46" t="s">
        <v>529</v>
      </c>
      <c r="Y238" s="1"/>
    </row>
    <row r="239" spans="1:25" ht="19.9" customHeight="1">
      <c r="A239" s="47">
        <v>25424</v>
      </c>
      <c r="B239" s="47" t="s">
        <v>244</v>
      </c>
      <c r="C239" s="54">
        <v>30786</v>
      </c>
      <c r="D239" s="50">
        <v>44068</v>
      </c>
      <c r="E239" s="51"/>
      <c r="F239" s="41">
        <v>1</v>
      </c>
      <c r="G239" s="52"/>
      <c r="H239" s="52"/>
      <c r="I239" s="52"/>
      <c r="J239" s="52"/>
      <c r="K239" s="52">
        <v>1</v>
      </c>
      <c r="L239" s="52"/>
      <c r="M239" s="52"/>
      <c r="N239" s="43">
        <f t="shared" si="44"/>
        <v>36</v>
      </c>
      <c r="O239" s="44">
        <f t="shared" si="45"/>
        <v>0</v>
      </c>
      <c r="P239" s="44">
        <f t="shared" si="46"/>
        <v>0</v>
      </c>
      <c r="Q239" s="44">
        <f t="shared" si="38"/>
        <v>0</v>
      </c>
      <c r="R239" s="44">
        <f t="shared" si="39"/>
        <v>0</v>
      </c>
      <c r="S239" s="44">
        <f t="shared" si="40"/>
        <v>5</v>
      </c>
      <c r="T239" s="44">
        <f t="shared" si="41"/>
        <v>0</v>
      </c>
      <c r="U239" s="44">
        <f t="shared" si="42"/>
        <v>0</v>
      </c>
      <c r="V239" s="44" t="str">
        <f t="shared" si="47"/>
        <v>10</v>
      </c>
      <c r="W239" s="45">
        <f t="shared" si="43"/>
        <v>15</v>
      </c>
      <c r="X239" s="53" t="s">
        <v>530</v>
      </c>
      <c r="Y239" s="1"/>
    </row>
    <row r="240" spans="1:25" ht="19.9" customHeight="1">
      <c r="A240" s="47">
        <v>25406</v>
      </c>
      <c r="B240" s="47" t="s">
        <v>248</v>
      </c>
      <c r="C240" s="54">
        <v>28775</v>
      </c>
      <c r="D240" s="50">
        <v>44068</v>
      </c>
      <c r="E240" s="51"/>
      <c r="F240" s="41">
        <v>2</v>
      </c>
      <c r="G240" s="52"/>
      <c r="H240" s="52"/>
      <c r="I240" s="52"/>
      <c r="J240" s="52"/>
      <c r="K240" s="52">
        <v>1</v>
      </c>
      <c r="L240" s="52"/>
      <c r="M240" s="52"/>
      <c r="N240" s="43">
        <f t="shared" si="44"/>
        <v>41</v>
      </c>
      <c r="O240" s="44">
        <f t="shared" si="45"/>
        <v>0</v>
      </c>
      <c r="P240" s="44">
        <f t="shared" si="46"/>
        <v>0</v>
      </c>
      <c r="Q240" s="44">
        <f t="shared" si="38"/>
        <v>0</v>
      </c>
      <c r="R240" s="44">
        <f t="shared" si="39"/>
        <v>0</v>
      </c>
      <c r="S240" s="44">
        <f t="shared" si="40"/>
        <v>5</v>
      </c>
      <c r="T240" s="44">
        <f t="shared" si="41"/>
        <v>0</v>
      </c>
      <c r="U240" s="44">
        <f t="shared" si="42"/>
        <v>0</v>
      </c>
      <c r="V240" s="44" t="str">
        <f t="shared" si="47"/>
        <v>10</v>
      </c>
      <c r="W240" s="45">
        <f t="shared" si="43"/>
        <v>15</v>
      </c>
      <c r="X240" s="46" t="s">
        <v>531</v>
      </c>
      <c r="Y240" s="1"/>
    </row>
    <row r="241" spans="1:25" ht="19.9" customHeight="1">
      <c r="A241" s="47">
        <v>25459</v>
      </c>
      <c r="B241" s="47" t="s">
        <v>275</v>
      </c>
      <c r="C241" s="54">
        <v>25748</v>
      </c>
      <c r="D241" s="50">
        <v>44068</v>
      </c>
      <c r="E241" s="51"/>
      <c r="F241" s="41">
        <v>1</v>
      </c>
      <c r="G241" s="52"/>
      <c r="H241" s="52"/>
      <c r="I241" s="52"/>
      <c r="J241" s="52"/>
      <c r="K241" s="52">
        <v>1</v>
      </c>
      <c r="L241" s="52"/>
      <c r="M241" s="52"/>
      <c r="N241" s="43">
        <f t="shared" si="44"/>
        <v>50</v>
      </c>
      <c r="O241" s="44">
        <f t="shared" si="45"/>
        <v>0</v>
      </c>
      <c r="P241" s="44">
        <f t="shared" si="46"/>
        <v>0</v>
      </c>
      <c r="Q241" s="44">
        <f t="shared" si="38"/>
        <v>0</v>
      </c>
      <c r="R241" s="44">
        <f t="shared" si="39"/>
        <v>0</v>
      </c>
      <c r="S241" s="44">
        <f t="shared" si="40"/>
        <v>5</v>
      </c>
      <c r="T241" s="44">
        <f t="shared" si="41"/>
        <v>0</v>
      </c>
      <c r="U241" s="44">
        <f t="shared" si="42"/>
        <v>0</v>
      </c>
      <c r="V241" s="44" t="str">
        <f t="shared" si="47"/>
        <v>10</v>
      </c>
      <c r="W241" s="45">
        <f t="shared" si="43"/>
        <v>15</v>
      </c>
      <c r="X241" s="53" t="s">
        <v>532</v>
      </c>
      <c r="Y241" s="1"/>
    </row>
    <row r="242" spans="1:25" ht="19.9" customHeight="1">
      <c r="A242" s="47">
        <v>25451</v>
      </c>
      <c r="B242" s="47" t="s">
        <v>279</v>
      </c>
      <c r="C242" s="54">
        <v>26044</v>
      </c>
      <c r="D242" s="50">
        <v>44068</v>
      </c>
      <c r="E242" s="51"/>
      <c r="F242" s="41">
        <v>1</v>
      </c>
      <c r="G242" s="52"/>
      <c r="H242" s="52"/>
      <c r="I242" s="52"/>
      <c r="J242" s="52"/>
      <c r="K242" s="52">
        <v>1</v>
      </c>
      <c r="L242" s="52"/>
      <c r="M242" s="52"/>
      <c r="N242" s="43">
        <f t="shared" si="44"/>
        <v>49</v>
      </c>
      <c r="O242" s="44">
        <f t="shared" si="45"/>
        <v>0</v>
      </c>
      <c r="P242" s="44">
        <f t="shared" si="46"/>
        <v>0</v>
      </c>
      <c r="Q242" s="44">
        <f t="shared" si="38"/>
        <v>0</v>
      </c>
      <c r="R242" s="44">
        <f t="shared" si="39"/>
        <v>0</v>
      </c>
      <c r="S242" s="44">
        <f t="shared" si="40"/>
        <v>5</v>
      </c>
      <c r="T242" s="44">
        <f t="shared" si="41"/>
        <v>0</v>
      </c>
      <c r="U242" s="44">
        <f t="shared" si="42"/>
        <v>0</v>
      </c>
      <c r="V242" s="44" t="str">
        <f t="shared" si="47"/>
        <v>10</v>
      </c>
      <c r="W242" s="45">
        <f t="shared" si="43"/>
        <v>15</v>
      </c>
      <c r="X242" s="46" t="s">
        <v>533</v>
      </c>
      <c r="Y242" s="1"/>
    </row>
    <row r="243" spans="1:25" ht="19.9" customHeight="1">
      <c r="A243" s="47">
        <v>24873</v>
      </c>
      <c r="B243" s="47" t="s">
        <v>45</v>
      </c>
      <c r="C243" s="54">
        <v>26129</v>
      </c>
      <c r="D243" s="50">
        <v>44068</v>
      </c>
      <c r="E243" s="51"/>
      <c r="F243" s="52">
        <v>2</v>
      </c>
      <c r="G243" s="52"/>
      <c r="H243" s="52"/>
      <c r="I243" s="52"/>
      <c r="J243" s="52"/>
      <c r="K243" s="52"/>
      <c r="L243" s="52"/>
      <c r="M243" s="52"/>
      <c r="N243" s="43">
        <v>48</v>
      </c>
      <c r="O243" s="44">
        <f t="shared" si="45"/>
        <v>0</v>
      </c>
      <c r="P243" s="44">
        <f t="shared" si="46"/>
        <v>0</v>
      </c>
      <c r="Q243" s="44">
        <f t="shared" si="38"/>
        <v>0</v>
      </c>
      <c r="R243" s="44">
        <f t="shared" si="39"/>
        <v>0</v>
      </c>
      <c r="S243" s="44">
        <f t="shared" si="40"/>
        <v>0</v>
      </c>
      <c r="T243" s="44">
        <f t="shared" si="41"/>
        <v>0</v>
      </c>
      <c r="U243" s="44">
        <f t="shared" si="42"/>
        <v>0</v>
      </c>
      <c r="V243" s="44" t="str">
        <f t="shared" si="47"/>
        <v>10</v>
      </c>
      <c r="W243" s="45">
        <f t="shared" si="43"/>
        <v>10</v>
      </c>
      <c r="X243" s="53" t="s">
        <v>534</v>
      </c>
      <c r="Y243" s="1"/>
    </row>
    <row r="244" spans="1:25" ht="19.9" customHeight="1">
      <c r="A244" s="47">
        <v>24925</v>
      </c>
      <c r="B244" s="47" t="s">
        <v>59</v>
      </c>
      <c r="C244" s="54">
        <v>30471</v>
      </c>
      <c r="D244" s="50">
        <v>44068</v>
      </c>
      <c r="E244" s="51"/>
      <c r="F244" s="41">
        <v>1</v>
      </c>
      <c r="G244" s="52"/>
      <c r="H244" s="52"/>
      <c r="I244" s="52"/>
      <c r="J244" s="52"/>
      <c r="K244" s="52"/>
      <c r="L244" s="52"/>
      <c r="M244" s="52"/>
      <c r="N244" s="43">
        <f aca="true" t="shared" si="48" ref="N244:N275">DATEDIF(C244,D244,"y")</f>
        <v>37</v>
      </c>
      <c r="O244" s="44">
        <f t="shared" si="45"/>
        <v>0</v>
      </c>
      <c r="P244" s="44">
        <f t="shared" si="46"/>
        <v>0</v>
      </c>
      <c r="Q244" s="44">
        <f t="shared" si="38"/>
        <v>0</v>
      </c>
      <c r="R244" s="44">
        <f t="shared" si="39"/>
        <v>0</v>
      </c>
      <c r="S244" s="44">
        <f t="shared" si="40"/>
        <v>0</v>
      </c>
      <c r="T244" s="44">
        <f t="shared" si="41"/>
        <v>0</v>
      </c>
      <c r="U244" s="44">
        <f t="shared" si="42"/>
        <v>0</v>
      </c>
      <c r="V244" s="44" t="str">
        <f t="shared" si="47"/>
        <v>10</v>
      </c>
      <c r="W244" s="45">
        <f t="shared" si="43"/>
        <v>10</v>
      </c>
      <c r="X244" s="46" t="s">
        <v>535</v>
      </c>
      <c r="Y244" s="1"/>
    </row>
    <row r="245" spans="1:25" ht="19.9" customHeight="1">
      <c r="A245" s="47">
        <v>24995</v>
      </c>
      <c r="B245" s="47" t="s">
        <v>81</v>
      </c>
      <c r="C245" s="54">
        <v>32077</v>
      </c>
      <c r="D245" s="50">
        <v>44068</v>
      </c>
      <c r="E245" s="51"/>
      <c r="F245" s="41">
        <v>2</v>
      </c>
      <c r="G245" s="52"/>
      <c r="H245" s="52"/>
      <c r="I245" s="52"/>
      <c r="J245" s="52"/>
      <c r="K245" s="52"/>
      <c r="L245" s="52"/>
      <c r="M245" s="52"/>
      <c r="N245" s="43">
        <f t="shared" si="48"/>
        <v>32</v>
      </c>
      <c r="O245" s="44">
        <f t="shared" si="45"/>
        <v>0</v>
      </c>
      <c r="P245" s="44">
        <f t="shared" si="46"/>
        <v>0</v>
      </c>
      <c r="Q245" s="44">
        <f t="shared" si="38"/>
        <v>0</v>
      </c>
      <c r="R245" s="44">
        <f t="shared" si="39"/>
        <v>0</v>
      </c>
      <c r="S245" s="44">
        <f t="shared" si="40"/>
        <v>0</v>
      </c>
      <c r="T245" s="44">
        <f t="shared" si="41"/>
        <v>0</v>
      </c>
      <c r="U245" s="44">
        <f t="shared" si="42"/>
        <v>0</v>
      </c>
      <c r="V245" s="44" t="str">
        <f t="shared" si="47"/>
        <v>10</v>
      </c>
      <c r="W245" s="45">
        <f t="shared" si="43"/>
        <v>10</v>
      </c>
      <c r="X245" s="53" t="s">
        <v>536</v>
      </c>
      <c r="Y245" s="1"/>
    </row>
    <row r="246" spans="1:25" ht="19.9" customHeight="1">
      <c r="A246" s="47">
        <v>25014</v>
      </c>
      <c r="B246" s="47" t="s">
        <v>87</v>
      </c>
      <c r="C246" s="54">
        <v>27494</v>
      </c>
      <c r="D246" s="50">
        <v>44068</v>
      </c>
      <c r="E246" s="51"/>
      <c r="F246" s="41">
        <v>1</v>
      </c>
      <c r="G246" s="52"/>
      <c r="H246" s="52"/>
      <c r="I246" s="52"/>
      <c r="J246" s="52"/>
      <c r="K246" s="52"/>
      <c r="L246" s="52"/>
      <c r="M246" s="52"/>
      <c r="N246" s="43">
        <f t="shared" si="48"/>
        <v>45</v>
      </c>
      <c r="O246" s="44">
        <f t="shared" si="45"/>
        <v>0</v>
      </c>
      <c r="P246" s="44">
        <f t="shared" si="46"/>
        <v>0</v>
      </c>
      <c r="Q246" s="44">
        <f t="shared" si="38"/>
        <v>0</v>
      </c>
      <c r="R246" s="44">
        <f t="shared" si="39"/>
        <v>0</v>
      </c>
      <c r="S246" s="44">
        <f t="shared" si="40"/>
        <v>0</v>
      </c>
      <c r="T246" s="44">
        <f t="shared" si="41"/>
        <v>0</v>
      </c>
      <c r="U246" s="44">
        <f t="shared" si="42"/>
        <v>0</v>
      </c>
      <c r="V246" s="44" t="str">
        <f t="shared" si="47"/>
        <v>10</v>
      </c>
      <c r="W246" s="45">
        <f t="shared" si="43"/>
        <v>10</v>
      </c>
      <c r="X246" s="46" t="s">
        <v>537</v>
      </c>
      <c r="Y246" s="1"/>
    </row>
    <row r="247" spans="1:25" ht="19.9" customHeight="1">
      <c r="A247" s="47">
        <v>25028</v>
      </c>
      <c r="B247" s="47" t="s">
        <v>100</v>
      </c>
      <c r="C247" s="54">
        <v>26619</v>
      </c>
      <c r="D247" s="50">
        <v>44068</v>
      </c>
      <c r="E247" s="51"/>
      <c r="F247" s="41">
        <v>1</v>
      </c>
      <c r="G247" s="52"/>
      <c r="H247" s="52"/>
      <c r="I247" s="52"/>
      <c r="J247" s="52"/>
      <c r="K247" s="52"/>
      <c r="L247" s="52"/>
      <c r="M247" s="52"/>
      <c r="N247" s="43">
        <f t="shared" si="48"/>
        <v>47</v>
      </c>
      <c r="O247" s="44">
        <f t="shared" si="45"/>
        <v>0</v>
      </c>
      <c r="P247" s="44">
        <f t="shared" si="46"/>
        <v>0</v>
      </c>
      <c r="Q247" s="44">
        <f t="shared" si="38"/>
        <v>0</v>
      </c>
      <c r="R247" s="44">
        <f t="shared" si="39"/>
        <v>0</v>
      </c>
      <c r="S247" s="44">
        <f t="shared" si="40"/>
        <v>0</v>
      </c>
      <c r="T247" s="44">
        <f t="shared" si="41"/>
        <v>0</v>
      </c>
      <c r="U247" s="44">
        <f t="shared" si="42"/>
        <v>0</v>
      </c>
      <c r="V247" s="44" t="str">
        <f t="shared" si="47"/>
        <v>10</v>
      </c>
      <c r="W247" s="45">
        <f t="shared" si="43"/>
        <v>10</v>
      </c>
      <c r="X247" s="53" t="s">
        <v>538</v>
      </c>
      <c r="Y247" s="1"/>
    </row>
    <row r="248" spans="1:25" ht="19.9" customHeight="1">
      <c r="A248" s="47">
        <v>25149</v>
      </c>
      <c r="B248" s="47" t="s">
        <v>128</v>
      </c>
      <c r="C248" s="54">
        <v>28717</v>
      </c>
      <c r="D248" s="50">
        <v>44068</v>
      </c>
      <c r="E248" s="51"/>
      <c r="F248" s="41">
        <v>1</v>
      </c>
      <c r="G248" s="52"/>
      <c r="H248" s="52"/>
      <c r="I248" s="52"/>
      <c r="J248" s="52"/>
      <c r="K248" s="52"/>
      <c r="L248" s="52"/>
      <c r="M248" s="52"/>
      <c r="N248" s="43">
        <f t="shared" si="48"/>
        <v>42</v>
      </c>
      <c r="O248" s="44">
        <f t="shared" si="45"/>
        <v>0</v>
      </c>
      <c r="P248" s="44">
        <f t="shared" si="46"/>
        <v>0</v>
      </c>
      <c r="Q248" s="44">
        <f t="shared" si="38"/>
        <v>0</v>
      </c>
      <c r="R248" s="44">
        <f t="shared" si="39"/>
        <v>0</v>
      </c>
      <c r="S248" s="44">
        <f t="shared" si="40"/>
        <v>0</v>
      </c>
      <c r="T248" s="44">
        <f t="shared" si="41"/>
        <v>0</v>
      </c>
      <c r="U248" s="44">
        <f t="shared" si="42"/>
        <v>0</v>
      </c>
      <c r="V248" s="44" t="str">
        <f t="shared" si="47"/>
        <v>10</v>
      </c>
      <c r="W248" s="45">
        <f t="shared" si="43"/>
        <v>10</v>
      </c>
      <c r="X248" s="46" t="s">
        <v>539</v>
      </c>
      <c r="Y248" s="1"/>
    </row>
    <row r="249" spans="1:25" ht="19.9" customHeight="1">
      <c r="A249" s="47">
        <v>25161</v>
      </c>
      <c r="B249" s="47" t="s">
        <v>131</v>
      </c>
      <c r="C249" s="54">
        <v>32919</v>
      </c>
      <c r="D249" s="50">
        <v>44068</v>
      </c>
      <c r="E249" s="51"/>
      <c r="F249" s="41">
        <v>1</v>
      </c>
      <c r="G249" s="52"/>
      <c r="H249" s="52"/>
      <c r="I249" s="52"/>
      <c r="J249" s="52"/>
      <c r="K249" s="52"/>
      <c r="L249" s="52"/>
      <c r="M249" s="52"/>
      <c r="N249" s="43">
        <f t="shared" si="48"/>
        <v>30</v>
      </c>
      <c r="O249" s="44">
        <f t="shared" si="45"/>
        <v>0</v>
      </c>
      <c r="P249" s="44">
        <f t="shared" si="46"/>
        <v>0</v>
      </c>
      <c r="Q249" s="44">
        <f t="shared" si="38"/>
        <v>0</v>
      </c>
      <c r="R249" s="44">
        <f t="shared" si="39"/>
        <v>0</v>
      </c>
      <c r="S249" s="44">
        <f t="shared" si="40"/>
        <v>0</v>
      </c>
      <c r="T249" s="44">
        <f t="shared" si="41"/>
        <v>0</v>
      </c>
      <c r="U249" s="44">
        <f t="shared" si="42"/>
        <v>0</v>
      </c>
      <c r="V249" s="44" t="str">
        <f t="shared" si="47"/>
        <v>10</v>
      </c>
      <c r="W249" s="45">
        <f t="shared" si="43"/>
        <v>10</v>
      </c>
      <c r="X249" s="53" t="s">
        <v>540</v>
      </c>
      <c r="Y249" s="1"/>
    </row>
    <row r="250" spans="1:25" ht="19.9" customHeight="1">
      <c r="A250" s="47">
        <v>25196</v>
      </c>
      <c r="B250" s="47" t="s">
        <v>143</v>
      </c>
      <c r="C250" s="54">
        <v>27997</v>
      </c>
      <c r="D250" s="50">
        <v>44068</v>
      </c>
      <c r="E250" s="51"/>
      <c r="F250" s="41">
        <v>1</v>
      </c>
      <c r="G250" s="52"/>
      <c r="H250" s="52"/>
      <c r="I250" s="52"/>
      <c r="J250" s="52"/>
      <c r="K250" s="52"/>
      <c r="L250" s="52"/>
      <c r="M250" s="52"/>
      <c r="N250" s="43">
        <f t="shared" si="48"/>
        <v>44</v>
      </c>
      <c r="O250" s="44">
        <f t="shared" si="45"/>
        <v>0</v>
      </c>
      <c r="P250" s="44">
        <f t="shared" si="46"/>
        <v>0</v>
      </c>
      <c r="Q250" s="44">
        <f t="shared" si="38"/>
        <v>0</v>
      </c>
      <c r="R250" s="44">
        <f t="shared" si="39"/>
        <v>0</v>
      </c>
      <c r="S250" s="44">
        <f t="shared" si="40"/>
        <v>0</v>
      </c>
      <c r="T250" s="44">
        <f t="shared" si="41"/>
        <v>0</v>
      </c>
      <c r="U250" s="44">
        <f t="shared" si="42"/>
        <v>0</v>
      </c>
      <c r="V250" s="44" t="str">
        <f t="shared" si="47"/>
        <v>10</v>
      </c>
      <c r="W250" s="45">
        <f t="shared" si="43"/>
        <v>10</v>
      </c>
      <c r="X250" s="46" t="s">
        <v>541</v>
      </c>
      <c r="Y250" s="1"/>
    </row>
    <row r="251" spans="1:25" ht="19.9" customHeight="1">
      <c r="A251" s="47">
        <v>25199</v>
      </c>
      <c r="B251" s="47" t="s">
        <v>144</v>
      </c>
      <c r="C251" s="54">
        <v>30583</v>
      </c>
      <c r="D251" s="50">
        <v>44068</v>
      </c>
      <c r="E251" s="51"/>
      <c r="F251" s="41">
        <v>2</v>
      </c>
      <c r="G251" s="52"/>
      <c r="H251" s="52"/>
      <c r="I251" s="52"/>
      <c r="J251" s="52"/>
      <c r="K251" s="52"/>
      <c r="L251" s="52"/>
      <c r="M251" s="52"/>
      <c r="N251" s="43">
        <f t="shared" si="48"/>
        <v>36</v>
      </c>
      <c r="O251" s="44">
        <f t="shared" si="45"/>
        <v>0</v>
      </c>
      <c r="P251" s="44">
        <f t="shared" si="46"/>
        <v>0</v>
      </c>
      <c r="Q251" s="44">
        <f t="shared" si="38"/>
        <v>0</v>
      </c>
      <c r="R251" s="44">
        <f t="shared" si="39"/>
        <v>0</v>
      </c>
      <c r="S251" s="44">
        <f t="shared" si="40"/>
        <v>0</v>
      </c>
      <c r="T251" s="44">
        <f t="shared" si="41"/>
        <v>0</v>
      </c>
      <c r="U251" s="44">
        <f t="shared" si="42"/>
        <v>0</v>
      </c>
      <c r="V251" s="44" t="str">
        <f t="shared" si="47"/>
        <v>10</v>
      </c>
      <c r="W251" s="45">
        <f t="shared" si="43"/>
        <v>10</v>
      </c>
      <c r="X251" s="53" t="s">
        <v>542</v>
      </c>
      <c r="Y251" s="1"/>
    </row>
    <row r="252" spans="1:25" ht="19.9" customHeight="1">
      <c r="A252" s="47">
        <v>25200</v>
      </c>
      <c r="B252" s="47" t="s">
        <v>145</v>
      </c>
      <c r="C252" s="54">
        <v>33216</v>
      </c>
      <c r="D252" s="50">
        <v>44068</v>
      </c>
      <c r="E252" s="51"/>
      <c r="F252" s="41">
        <v>1</v>
      </c>
      <c r="G252" s="52"/>
      <c r="H252" s="52"/>
      <c r="I252" s="52"/>
      <c r="J252" s="52"/>
      <c r="K252" s="52"/>
      <c r="L252" s="52"/>
      <c r="M252" s="52"/>
      <c r="N252" s="43">
        <f t="shared" si="48"/>
        <v>29</v>
      </c>
      <c r="O252" s="44">
        <f t="shared" si="45"/>
        <v>0</v>
      </c>
      <c r="P252" s="44">
        <f t="shared" si="46"/>
        <v>0</v>
      </c>
      <c r="Q252" s="44">
        <f t="shared" si="38"/>
        <v>0</v>
      </c>
      <c r="R252" s="44">
        <f t="shared" si="39"/>
        <v>0</v>
      </c>
      <c r="S252" s="44">
        <f t="shared" si="40"/>
        <v>0</v>
      </c>
      <c r="T252" s="44">
        <f t="shared" si="41"/>
        <v>0</v>
      </c>
      <c r="U252" s="44">
        <f t="shared" si="42"/>
        <v>0</v>
      </c>
      <c r="V252" s="44" t="str">
        <f t="shared" si="47"/>
        <v>10</v>
      </c>
      <c r="W252" s="45">
        <f t="shared" si="43"/>
        <v>10</v>
      </c>
      <c r="X252" s="46" t="s">
        <v>543</v>
      </c>
      <c r="Y252" s="1"/>
    </row>
    <row r="253" spans="1:25" ht="19.9" customHeight="1">
      <c r="A253" s="47">
        <v>25208</v>
      </c>
      <c r="B253" s="47" t="s">
        <v>152</v>
      </c>
      <c r="C253" s="54">
        <v>26503</v>
      </c>
      <c r="D253" s="50">
        <v>44068</v>
      </c>
      <c r="E253" s="51"/>
      <c r="F253" s="41">
        <v>1</v>
      </c>
      <c r="G253" s="52"/>
      <c r="H253" s="52"/>
      <c r="I253" s="52"/>
      <c r="J253" s="52"/>
      <c r="K253" s="52"/>
      <c r="L253" s="52"/>
      <c r="M253" s="52"/>
      <c r="N253" s="43">
        <f t="shared" si="48"/>
        <v>48</v>
      </c>
      <c r="O253" s="44">
        <f t="shared" si="45"/>
        <v>0</v>
      </c>
      <c r="P253" s="44">
        <f t="shared" si="46"/>
        <v>0</v>
      </c>
      <c r="Q253" s="44">
        <f t="shared" si="38"/>
        <v>0</v>
      </c>
      <c r="R253" s="44">
        <f t="shared" si="39"/>
        <v>0</v>
      </c>
      <c r="S253" s="44">
        <f t="shared" si="40"/>
        <v>0</v>
      </c>
      <c r="T253" s="44">
        <f t="shared" si="41"/>
        <v>0</v>
      </c>
      <c r="U253" s="44">
        <f t="shared" si="42"/>
        <v>0</v>
      </c>
      <c r="V253" s="44" t="str">
        <f t="shared" si="47"/>
        <v>10</v>
      </c>
      <c r="W253" s="45">
        <f t="shared" si="43"/>
        <v>10</v>
      </c>
      <c r="X253" s="53" t="s">
        <v>544</v>
      </c>
      <c r="Y253" s="1"/>
    </row>
    <row r="254" spans="1:25" ht="19.9" customHeight="1">
      <c r="A254" s="47">
        <v>25209</v>
      </c>
      <c r="B254" s="47" t="s">
        <v>153</v>
      </c>
      <c r="C254" s="54">
        <v>33544</v>
      </c>
      <c r="D254" s="50">
        <v>44068</v>
      </c>
      <c r="E254" s="51"/>
      <c r="F254" s="41">
        <v>1</v>
      </c>
      <c r="G254" s="52"/>
      <c r="H254" s="52"/>
      <c r="I254" s="52"/>
      <c r="J254" s="52"/>
      <c r="K254" s="52"/>
      <c r="L254" s="52"/>
      <c r="M254" s="52"/>
      <c r="N254" s="43">
        <f t="shared" si="48"/>
        <v>28</v>
      </c>
      <c r="O254" s="44">
        <f t="shared" si="45"/>
        <v>0</v>
      </c>
      <c r="P254" s="44">
        <f t="shared" si="46"/>
        <v>0</v>
      </c>
      <c r="Q254" s="44">
        <f t="shared" si="38"/>
        <v>0</v>
      </c>
      <c r="R254" s="44">
        <f t="shared" si="39"/>
        <v>0</v>
      </c>
      <c r="S254" s="44">
        <f t="shared" si="40"/>
        <v>0</v>
      </c>
      <c r="T254" s="44">
        <f t="shared" si="41"/>
        <v>0</v>
      </c>
      <c r="U254" s="44">
        <f t="shared" si="42"/>
        <v>0</v>
      </c>
      <c r="V254" s="44" t="str">
        <f t="shared" si="47"/>
        <v>10</v>
      </c>
      <c r="W254" s="45">
        <f t="shared" si="43"/>
        <v>10</v>
      </c>
      <c r="X254" s="46" t="s">
        <v>545</v>
      </c>
      <c r="Y254" s="1"/>
    </row>
    <row r="255" spans="1:25" ht="19.9" customHeight="1">
      <c r="A255" s="47">
        <v>25211</v>
      </c>
      <c r="B255" s="47" t="s">
        <v>155</v>
      </c>
      <c r="C255" s="54">
        <v>25958</v>
      </c>
      <c r="D255" s="50">
        <v>44068</v>
      </c>
      <c r="E255" s="51"/>
      <c r="F255" s="41">
        <v>1</v>
      </c>
      <c r="G255" s="52"/>
      <c r="H255" s="52"/>
      <c r="I255" s="52"/>
      <c r="J255" s="52"/>
      <c r="K255" s="52"/>
      <c r="L255" s="52"/>
      <c r="M255" s="52"/>
      <c r="N255" s="43">
        <f t="shared" si="48"/>
        <v>49</v>
      </c>
      <c r="O255" s="44">
        <f t="shared" si="45"/>
        <v>0</v>
      </c>
      <c r="P255" s="44">
        <f t="shared" si="46"/>
        <v>0</v>
      </c>
      <c r="Q255" s="44">
        <f t="shared" si="38"/>
        <v>0</v>
      </c>
      <c r="R255" s="44">
        <f t="shared" si="39"/>
        <v>0</v>
      </c>
      <c r="S255" s="44">
        <f t="shared" si="40"/>
        <v>0</v>
      </c>
      <c r="T255" s="44">
        <f t="shared" si="41"/>
        <v>0</v>
      </c>
      <c r="U255" s="44">
        <f t="shared" si="42"/>
        <v>0</v>
      </c>
      <c r="V255" s="44" t="str">
        <f t="shared" si="47"/>
        <v>10</v>
      </c>
      <c r="W255" s="45">
        <f t="shared" si="43"/>
        <v>10</v>
      </c>
      <c r="X255" s="53" t="s">
        <v>546</v>
      </c>
      <c r="Y255" s="1"/>
    </row>
    <row r="256" spans="1:25" ht="19.9" customHeight="1">
      <c r="A256" s="47">
        <v>25213</v>
      </c>
      <c r="B256" s="47" t="s">
        <v>156</v>
      </c>
      <c r="C256" s="54">
        <v>33200</v>
      </c>
      <c r="D256" s="50">
        <v>44068</v>
      </c>
      <c r="E256" s="51"/>
      <c r="F256" s="41">
        <v>1</v>
      </c>
      <c r="G256" s="52"/>
      <c r="H256" s="52"/>
      <c r="I256" s="52"/>
      <c r="J256" s="52"/>
      <c r="K256" s="52"/>
      <c r="L256" s="52"/>
      <c r="M256" s="52"/>
      <c r="N256" s="43">
        <f t="shared" si="48"/>
        <v>29</v>
      </c>
      <c r="O256" s="44">
        <f t="shared" si="45"/>
        <v>0</v>
      </c>
      <c r="P256" s="44">
        <f t="shared" si="46"/>
        <v>0</v>
      </c>
      <c r="Q256" s="44">
        <f t="shared" si="38"/>
        <v>0</v>
      </c>
      <c r="R256" s="44">
        <f t="shared" si="39"/>
        <v>0</v>
      </c>
      <c r="S256" s="44">
        <f t="shared" si="40"/>
        <v>0</v>
      </c>
      <c r="T256" s="44">
        <f t="shared" si="41"/>
        <v>0</v>
      </c>
      <c r="U256" s="44">
        <f t="shared" si="42"/>
        <v>0</v>
      </c>
      <c r="V256" s="44" t="str">
        <f t="shared" si="47"/>
        <v>10</v>
      </c>
      <c r="W256" s="45">
        <f t="shared" si="43"/>
        <v>10</v>
      </c>
      <c r="X256" s="46" t="s">
        <v>547</v>
      </c>
      <c r="Y256" s="1"/>
    </row>
    <row r="257" spans="1:25" ht="19.9" customHeight="1">
      <c r="A257" s="47">
        <v>25259</v>
      </c>
      <c r="B257" s="47" t="s">
        <v>165</v>
      </c>
      <c r="C257" s="54">
        <v>31768</v>
      </c>
      <c r="D257" s="50">
        <v>44068</v>
      </c>
      <c r="E257" s="51"/>
      <c r="F257" s="41">
        <v>1</v>
      </c>
      <c r="G257" s="52"/>
      <c r="H257" s="52"/>
      <c r="I257" s="52"/>
      <c r="J257" s="52"/>
      <c r="K257" s="52"/>
      <c r="L257" s="52"/>
      <c r="M257" s="52"/>
      <c r="N257" s="43">
        <f t="shared" si="48"/>
        <v>33</v>
      </c>
      <c r="O257" s="44">
        <f t="shared" si="45"/>
        <v>0</v>
      </c>
      <c r="P257" s="44">
        <f t="shared" si="46"/>
        <v>0</v>
      </c>
      <c r="Q257" s="44">
        <f t="shared" si="38"/>
        <v>0</v>
      </c>
      <c r="R257" s="44">
        <f t="shared" si="39"/>
        <v>0</v>
      </c>
      <c r="S257" s="44">
        <f t="shared" si="40"/>
        <v>0</v>
      </c>
      <c r="T257" s="44">
        <f t="shared" si="41"/>
        <v>0</v>
      </c>
      <c r="U257" s="44">
        <f t="shared" si="42"/>
        <v>0</v>
      </c>
      <c r="V257" s="44" t="str">
        <f t="shared" si="47"/>
        <v>10</v>
      </c>
      <c r="W257" s="45">
        <f t="shared" si="43"/>
        <v>10</v>
      </c>
      <c r="X257" s="53" t="s">
        <v>548</v>
      </c>
      <c r="Y257" s="1"/>
    </row>
    <row r="258" spans="1:25" ht="19.9" customHeight="1">
      <c r="A258" s="47">
        <v>25318</v>
      </c>
      <c r="B258" s="47" t="s">
        <v>180</v>
      </c>
      <c r="C258" s="54">
        <v>26437</v>
      </c>
      <c r="D258" s="50">
        <v>44068</v>
      </c>
      <c r="E258" s="51"/>
      <c r="F258" s="41">
        <v>1</v>
      </c>
      <c r="G258" s="52"/>
      <c r="H258" s="52"/>
      <c r="I258" s="52"/>
      <c r="J258" s="52"/>
      <c r="K258" s="52"/>
      <c r="L258" s="52"/>
      <c r="M258" s="52"/>
      <c r="N258" s="43">
        <f t="shared" si="48"/>
        <v>48</v>
      </c>
      <c r="O258" s="44">
        <f t="shared" si="45"/>
        <v>0</v>
      </c>
      <c r="P258" s="44">
        <f t="shared" si="46"/>
        <v>0</v>
      </c>
      <c r="Q258" s="44">
        <f t="shared" si="38"/>
        <v>0</v>
      </c>
      <c r="R258" s="44">
        <f t="shared" si="39"/>
        <v>0</v>
      </c>
      <c r="S258" s="44">
        <f t="shared" si="40"/>
        <v>0</v>
      </c>
      <c r="T258" s="44">
        <f t="shared" si="41"/>
        <v>0</v>
      </c>
      <c r="U258" s="44">
        <f t="shared" si="42"/>
        <v>0</v>
      </c>
      <c r="V258" s="44" t="str">
        <f t="shared" si="47"/>
        <v>10</v>
      </c>
      <c r="W258" s="45">
        <f t="shared" si="43"/>
        <v>10</v>
      </c>
      <c r="X258" s="46" t="s">
        <v>549</v>
      </c>
      <c r="Y258" s="1"/>
    </row>
    <row r="259" spans="1:25" ht="19.9" customHeight="1">
      <c r="A259" s="47">
        <v>25343</v>
      </c>
      <c r="B259" s="47" t="s">
        <v>187</v>
      </c>
      <c r="C259" s="54">
        <v>26451</v>
      </c>
      <c r="D259" s="50">
        <v>44068</v>
      </c>
      <c r="E259" s="51"/>
      <c r="F259" s="41">
        <v>1</v>
      </c>
      <c r="G259" s="52"/>
      <c r="H259" s="52"/>
      <c r="I259" s="52"/>
      <c r="J259" s="52"/>
      <c r="K259" s="52"/>
      <c r="L259" s="52"/>
      <c r="M259" s="52"/>
      <c r="N259" s="43">
        <f t="shared" si="48"/>
        <v>48</v>
      </c>
      <c r="O259" s="44">
        <f t="shared" si="45"/>
        <v>0</v>
      </c>
      <c r="P259" s="44">
        <f t="shared" si="46"/>
        <v>0</v>
      </c>
      <c r="Q259" s="44">
        <f t="shared" si="38"/>
        <v>0</v>
      </c>
      <c r="R259" s="44">
        <f t="shared" si="39"/>
        <v>0</v>
      </c>
      <c r="S259" s="44">
        <f t="shared" si="40"/>
        <v>0</v>
      </c>
      <c r="T259" s="44">
        <f t="shared" si="41"/>
        <v>0</v>
      </c>
      <c r="U259" s="44">
        <f t="shared" si="42"/>
        <v>0</v>
      </c>
      <c r="V259" s="44" t="str">
        <f t="shared" si="47"/>
        <v>10</v>
      </c>
      <c r="W259" s="45">
        <f t="shared" si="43"/>
        <v>10</v>
      </c>
      <c r="X259" s="53" t="s">
        <v>550</v>
      </c>
      <c r="Y259" s="1"/>
    </row>
    <row r="260" spans="1:25" ht="19.9" customHeight="1">
      <c r="A260" s="47">
        <v>25303</v>
      </c>
      <c r="B260" s="47" t="s">
        <v>202</v>
      </c>
      <c r="C260" s="54">
        <v>26289</v>
      </c>
      <c r="D260" s="50">
        <v>44068</v>
      </c>
      <c r="E260" s="51"/>
      <c r="F260" s="41">
        <v>2</v>
      </c>
      <c r="G260" s="52"/>
      <c r="H260" s="52"/>
      <c r="I260" s="52"/>
      <c r="J260" s="52"/>
      <c r="K260" s="52"/>
      <c r="L260" s="52"/>
      <c r="M260" s="52"/>
      <c r="N260" s="43">
        <f t="shared" si="48"/>
        <v>48</v>
      </c>
      <c r="O260" s="44">
        <f t="shared" si="45"/>
        <v>0</v>
      </c>
      <c r="P260" s="44">
        <f t="shared" si="46"/>
        <v>0</v>
      </c>
      <c r="Q260" s="44">
        <f t="shared" si="38"/>
        <v>0</v>
      </c>
      <c r="R260" s="44">
        <f t="shared" si="39"/>
        <v>0</v>
      </c>
      <c r="S260" s="44">
        <f t="shared" si="40"/>
        <v>0</v>
      </c>
      <c r="T260" s="44">
        <f t="shared" si="41"/>
        <v>0</v>
      </c>
      <c r="U260" s="44">
        <f t="shared" si="42"/>
        <v>0</v>
      </c>
      <c r="V260" s="44" t="str">
        <f t="shared" si="47"/>
        <v>10</v>
      </c>
      <c r="W260" s="45">
        <f t="shared" si="43"/>
        <v>10</v>
      </c>
      <c r="X260" s="46" t="s">
        <v>551</v>
      </c>
      <c r="Y260" s="1"/>
    </row>
    <row r="261" spans="1:25" ht="19.9" customHeight="1">
      <c r="A261" s="47">
        <v>25355</v>
      </c>
      <c r="B261" s="47"/>
      <c r="C261" s="54">
        <v>29703</v>
      </c>
      <c r="D261" s="50">
        <v>44068</v>
      </c>
      <c r="E261" s="51"/>
      <c r="F261" s="41">
        <v>1</v>
      </c>
      <c r="G261" s="52"/>
      <c r="H261" s="52"/>
      <c r="I261" s="52"/>
      <c r="J261" s="52"/>
      <c r="K261" s="52"/>
      <c r="L261" s="52"/>
      <c r="M261" s="52"/>
      <c r="N261" s="43">
        <f t="shared" si="48"/>
        <v>39</v>
      </c>
      <c r="O261" s="44">
        <f t="shared" si="45"/>
        <v>0</v>
      </c>
      <c r="P261" s="44">
        <f t="shared" si="46"/>
        <v>0</v>
      </c>
      <c r="Q261" s="44">
        <f t="shared" si="38"/>
        <v>0</v>
      </c>
      <c r="R261" s="44">
        <f t="shared" si="39"/>
        <v>0</v>
      </c>
      <c r="S261" s="44">
        <f t="shared" si="40"/>
        <v>0</v>
      </c>
      <c r="T261" s="44">
        <f t="shared" si="41"/>
        <v>0</v>
      </c>
      <c r="U261" s="44">
        <f t="shared" si="42"/>
        <v>0</v>
      </c>
      <c r="V261" s="44" t="str">
        <f t="shared" si="47"/>
        <v>10</v>
      </c>
      <c r="W261" s="45">
        <f t="shared" si="43"/>
        <v>10</v>
      </c>
      <c r="X261" s="53" t="s">
        <v>552</v>
      </c>
      <c r="Y261" s="1"/>
    </row>
    <row r="262" spans="1:25" ht="19.9" customHeight="1">
      <c r="A262" s="47">
        <v>25359</v>
      </c>
      <c r="B262" s="47" t="s">
        <v>215</v>
      </c>
      <c r="C262" s="54">
        <v>26655</v>
      </c>
      <c r="D262" s="50">
        <v>44068</v>
      </c>
      <c r="E262" s="51"/>
      <c r="F262" s="41">
        <v>1</v>
      </c>
      <c r="G262" s="52"/>
      <c r="H262" s="52"/>
      <c r="I262" s="52"/>
      <c r="J262" s="52"/>
      <c r="K262" s="52"/>
      <c r="L262" s="52"/>
      <c r="M262" s="52"/>
      <c r="N262" s="43">
        <f t="shared" si="48"/>
        <v>47</v>
      </c>
      <c r="O262" s="44">
        <f t="shared" si="45"/>
        <v>0</v>
      </c>
      <c r="P262" s="44">
        <f t="shared" si="46"/>
        <v>0</v>
      </c>
      <c r="Q262" s="44">
        <f t="shared" si="38"/>
        <v>0</v>
      </c>
      <c r="R262" s="44">
        <f t="shared" si="39"/>
        <v>0</v>
      </c>
      <c r="S262" s="44">
        <f t="shared" si="40"/>
        <v>0</v>
      </c>
      <c r="T262" s="44">
        <f t="shared" si="41"/>
        <v>0</v>
      </c>
      <c r="U262" s="44">
        <f t="shared" si="42"/>
        <v>0</v>
      </c>
      <c r="V262" s="44" t="str">
        <f t="shared" si="47"/>
        <v>10</v>
      </c>
      <c r="W262" s="45">
        <f t="shared" si="43"/>
        <v>10</v>
      </c>
      <c r="X262" s="46" t="s">
        <v>553</v>
      </c>
      <c r="Y262" s="1"/>
    </row>
    <row r="263" spans="1:25" ht="19.9" customHeight="1">
      <c r="A263" s="47">
        <v>25399</v>
      </c>
      <c r="B263" s="47" t="s">
        <v>235</v>
      </c>
      <c r="C263" s="54">
        <v>27437</v>
      </c>
      <c r="D263" s="50">
        <v>44068</v>
      </c>
      <c r="E263" s="51"/>
      <c r="F263" s="41">
        <v>1</v>
      </c>
      <c r="G263" s="52"/>
      <c r="H263" s="52"/>
      <c r="I263" s="52"/>
      <c r="J263" s="52"/>
      <c r="K263" s="52"/>
      <c r="L263" s="52"/>
      <c r="M263" s="52"/>
      <c r="N263" s="43">
        <f t="shared" si="48"/>
        <v>45</v>
      </c>
      <c r="O263" s="44">
        <f t="shared" si="45"/>
        <v>0</v>
      </c>
      <c r="P263" s="44">
        <f t="shared" si="46"/>
        <v>0</v>
      </c>
      <c r="Q263" s="44">
        <f t="shared" si="38"/>
        <v>0</v>
      </c>
      <c r="R263" s="44">
        <f t="shared" si="39"/>
        <v>0</v>
      </c>
      <c r="S263" s="44">
        <f t="shared" si="40"/>
        <v>0</v>
      </c>
      <c r="T263" s="44">
        <f t="shared" si="41"/>
        <v>0</v>
      </c>
      <c r="U263" s="44">
        <f t="shared" si="42"/>
        <v>0</v>
      </c>
      <c r="V263" s="44" t="str">
        <f t="shared" si="47"/>
        <v>10</v>
      </c>
      <c r="W263" s="45">
        <f t="shared" si="43"/>
        <v>10</v>
      </c>
      <c r="X263" s="53" t="s">
        <v>554</v>
      </c>
      <c r="Y263" s="1"/>
    </row>
    <row r="264" spans="1:25" ht="19.9" customHeight="1">
      <c r="A264" s="47">
        <v>25411</v>
      </c>
      <c r="B264" s="47" t="s">
        <v>247</v>
      </c>
      <c r="C264" s="54">
        <v>31825</v>
      </c>
      <c r="D264" s="50">
        <v>44068</v>
      </c>
      <c r="E264" s="51"/>
      <c r="F264" s="41">
        <v>1</v>
      </c>
      <c r="G264" s="52"/>
      <c r="H264" s="52"/>
      <c r="I264" s="52"/>
      <c r="J264" s="52"/>
      <c r="K264" s="52"/>
      <c r="L264" s="52"/>
      <c r="M264" s="52"/>
      <c r="N264" s="43">
        <f t="shared" si="48"/>
        <v>33</v>
      </c>
      <c r="O264" s="44">
        <f t="shared" si="45"/>
        <v>0</v>
      </c>
      <c r="P264" s="44">
        <f t="shared" si="46"/>
        <v>0</v>
      </c>
      <c r="Q264" s="44">
        <f t="shared" si="38"/>
        <v>0</v>
      </c>
      <c r="R264" s="44">
        <f t="shared" si="39"/>
        <v>0</v>
      </c>
      <c r="S264" s="44">
        <f t="shared" si="40"/>
        <v>0</v>
      </c>
      <c r="T264" s="44">
        <f t="shared" si="41"/>
        <v>0</v>
      </c>
      <c r="U264" s="44">
        <f t="shared" si="42"/>
        <v>0</v>
      </c>
      <c r="V264" s="44" t="str">
        <f t="shared" si="47"/>
        <v>10</v>
      </c>
      <c r="W264" s="45">
        <f t="shared" si="43"/>
        <v>10</v>
      </c>
      <c r="X264" s="46" t="s">
        <v>555</v>
      </c>
      <c r="Y264" s="1"/>
    </row>
    <row r="265" spans="1:25" ht="19.9" customHeight="1">
      <c r="A265" s="47">
        <v>25497</v>
      </c>
      <c r="B265" s="47" t="s">
        <v>251</v>
      </c>
      <c r="C265" s="54">
        <v>30932</v>
      </c>
      <c r="D265" s="50">
        <v>44068</v>
      </c>
      <c r="E265" s="51"/>
      <c r="F265" s="41">
        <v>1</v>
      </c>
      <c r="G265" s="52"/>
      <c r="H265" s="52"/>
      <c r="I265" s="52"/>
      <c r="J265" s="52"/>
      <c r="K265" s="52"/>
      <c r="L265" s="52"/>
      <c r="M265" s="52"/>
      <c r="N265" s="43">
        <f t="shared" si="48"/>
        <v>35</v>
      </c>
      <c r="O265" s="44">
        <f t="shared" si="45"/>
        <v>0</v>
      </c>
      <c r="P265" s="44">
        <f t="shared" si="46"/>
        <v>0</v>
      </c>
      <c r="Q265" s="44">
        <f t="shared" si="38"/>
        <v>0</v>
      </c>
      <c r="R265" s="44">
        <f t="shared" si="39"/>
        <v>0</v>
      </c>
      <c r="S265" s="44">
        <f t="shared" si="40"/>
        <v>0</v>
      </c>
      <c r="T265" s="44">
        <f t="shared" si="41"/>
        <v>0</v>
      </c>
      <c r="U265" s="44">
        <f t="shared" si="42"/>
        <v>0</v>
      </c>
      <c r="V265" s="44" t="str">
        <f t="shared" si="47"/>
        <v>10</v>
      </c>
      <c r="W265" s="45">
        <f t="shared" si="43"/>
        <v>10</v>
      </c>
      <c r="X265" s="53" t="s">
        <v>556</v>
      </c>
      <c r="Y265" s="1"/>
    </row>
    <row r="266" spans="1:25" ht="19.9" customHeight="1">
      <c r="A266" s="47">
        <v>25479</v>
      </c>
      <c r="B266" s="47" t="s">
        <v>256</v>
      </c>
      <c r="C266" s="54">
        <v>25963</v>
      </c>
      <c r="D266" s="50">
        <v>44068</v>
      </c>
      <c r="E266" s="51"/>
      <c r="F266" s="41">
        <v>1</v>
      </c>
      <c r="G266" s="52"/>
      <c r="H266" s="52"/>
      <c r="I266" s="52"/>
      <c r="J266" s="52"/>
      <c r="K266" s="52"/>
      <c r="L266" s="52"/>
      <c r="M266" s="52"/>
      <c r="N266" s="43">
        <f t="shared" si="48"/>
        <v>49</v>
      </c>
      <c r="O266" s="44">
        <f t="shared" si="45"/>
        <v>0</v>
      </c>
      <c r="P266" s="44">
        <f t="shared" si="46"/>
        <v>0</v>
      </c>
      <c r="Q266" s="44">
        <f aca="true" t="shared" si="49" ref="Q266:Q274">IF(I266=0,0,IF(I266=4,30,IF(I266=5,40,IF(I266=6,50,IF(I266=7,60,IF(I266=8,70,IF(I266=9,80,IF(I266=10,90))))))))</f>
        <v>0</v>
      </c>
      <c r="R266" s="44">
        <f aca="true" t="shared" si="50" ref="R266:R274">IF(J266=3,15,IF(J266=0,0))</f>
        <v>0</v>
      </c>
      <c r="S266" s="44">
        <f aca="true" t="shared" si="51" ref="S266:S274">IF(K266=0,0,IF(K266=1,5,IF(K266=2,10,IF(K266=3,20,IF(K266=4,30,IF(K266=5,40))))))</f>
        <v>0</v>
      </c>
      <c r="T266" s="44">
        <f aca="true" t="shared" si="52" ref="T266:T274">L266*10</f>
        <v>0</v>
      </c>
      <c r="U266" s="44">
        <f aca="true" t="shared" si="53" ref="U266:U274">IF(M266&lt;50,0,IF(M266&lt;=59,10,IF(M266&lt;=66,12,IF(M266&lt;=69,15,IF(M266&gt;=70,17)))))</f>
        <v>0</v>
      </c>
      <c r="V266" s="44" t="str">
        <f t="shared" si="47"/>
        <v>10</v>
      </c>
      <c r="W266" s="45">
        <f aca="true" t="shared" si="54" ref="W266:W274">O266+Q266+R266+S266+T266+U266+V266+P266</f>
        <v>10</v>
      </c>
      <c r="X266" s="46" t="s">
        <v>557</v>
      </c>
      <c r="Y266" s="1"/>
    </row>
    <row r="267" spans="1:25" ht="19.9" customHeight="1">
      <c r="A267" s="47">
        <v>25502</v>
      </c>
      <c r="B267" s="47" t="s">
        <v>260</v>
      </c>
      <c r="C267" s="54">
        <v>30140</v>
      </c>
      <c r="D267" s="50">
        <v>44068</v>
      </c>
      <c r="E267" s="51"/>
      <c r="F267" s="41">
        <v>1</v>
      </c>
      <c r="G267" s="52"/>
      <c r="H267" s="52"/>
      <c r="I267" s="52"/>
      <c r="J267" s="52"/>
      <c r="K267" s="52"/>
      <c r="L267" s="52"/>
      <c r="M267" s="52"/>
      <c r="N267" s="43">
        <f t="shared" si="48"/>
        <v>38</v>
      </c>
      <c r="O267" s="44">
        <f t="shared" si="45"/>
        <v>0</v>
      </c>
      <c r="P267" s="44">
        <f t="shared" si="46"/>
        <v>0</v>
      </c>
      <c r="Q267" s="44">
        <f t="shared" si="49"/>
        <v>0</v>
      </c>
      <c r="R267" s="44">
        <f t="shared" si="50"/>
        <v>0</v>
      </c>
      <c r="S267" s="44">
        <f t="shared" si="51"/>
        <v>0</v>
      </c>
      <c r="T267" s="44">
        <f t="shared" si="52"/>
        <v>0</v>
      </c>
      <c r="U267" s="44">
        <f t="shared" si="53"/>
        <v>0</v>
      </c>
      <c r="V267" s="44" t="str">
        <f t="shared" si="47"/>
        <v>10</v>
      </c>
      <c r="W267" s="45">
        <f t="shared" si="54"/>
        <v>10</v>
      </c>
      <c r="X267" s="53" t="s">
        <v>558</v>
      </c>
      <c r="Y267" s="1"/>
    </row>
    <row r="268" spans="1:25" ht="19.9" customHeight="1">
      <c r="A268" s="47">
        <v>25499</v>
      </c>
      <c r="B268" s="47" t="s">
        <v>262</v>
      </c>
      <c r="C268" s="54">
        <v>29993</v>
      </c>
      <c r="D268" s="50">
        <v>44068</v>
      </c>
      <c r="E268" s="51"/>
      <c r="F268" s="41">
        <v>1</v>
      </c>
      <c r="G268" s="52"/>
      <c r="H268" s="52"/>
      <c r="I268" s="52"/>
      <c r="J268" s="52"/>
      <c r="K268" s="52"/>
      <c r="L268" s="52"/>
      <c r="M268" s="52"/>
      <c r="N268" s="43">
        <f t="shared" si="48"/>
        <v>38</v>
      </c>
      <c r="O268" s="44">
        <f t="shared" si="45"/>
        <v>0</v>
      </c>
      <c r="P268" s="44">
        <f t="shared" si="46"/>
        <v>0</v>
      </c>
      <c r="Q268" s="44">
        <f t="shared" si="49"/>
        <v>0</v>
      </c>
      <c r="R268" s="44">
        <f t="shared" si="50"/>
        <v>0</v>
      </c>
      <c r="S268" s="44">
        <f t="shared" si="51"/>
        <v>0</v>
      </c>
      <c r="T268" s="44">
        <f t="shared" si="52"/>
        <v>0</v>
      </c>
      <c r="U268" s="44">
        <f t="shared" si="53"/>
        <v>0</v>
      </c>
      <c r="V268" s="44" t="str">
        <f t="shared" si="47"/>
        <v>10</v>
      </c>
      <c r="W268" s="45">
        <f t="shared" si="54"/>
        <v>10</v>
      </c>
      <c r="X268" s="46" t="s">
        <v>559</v>
      </c>
      <c r="Y268" s="1"/>
    </row>
    <row r="269" spans="1:25" ht="19.9" customHeight="1">
      <c r="A269" s="47">
        <v>25493</v>
      </c>
      <c r="B269" s="47" t="s">
        <v>266</v>
      </c>
      <c r="C269" s="54">
        <v>28036</v>
      </c>
      <c r="D269" s="50">
        <v>44068</v>
      </c>
      <c r="E269" s="51"/>
      <c r="F269" s="41">
        <v>1</v>
      </c>
      <c r="G269" s="52"/>
      <c r="H269" s="52"/>
      <c r="I269" s="52"/>
      <c r="J269" s="52"/>
      <c r="K269" s="52"/>
      <c r="L269" s="52"/>
      <c r="M269" s="52"/>
      <c r="N269" s="43">
        <f t="shared" si="48"/>
        <v>43</v>
      </c>
      <c r="O269" s="44">
        <f t="shared" si="45"/>
        <v>0</v>
      </c>
      <c r="P269" s="44">
        <f t="shared" si="46"/>
        <v>0</v>
      </c>
      <c r="Q269" s="44">
        <f t="shared" si="49"/>
        <v>0</v>
      </c>
      <c r="R269" s="44">
        <f t="shared" si="50"/>
        <v>0</v>
      </c>
      <c r="S269" s="44">
        <f t="shared" si="51"/>
        <v>0</v>
      </c>
      <c r="T269" s="44">
        <f t="shared" si="52"/>
        <v>0</v>
      </c>
      <c r="U269" s="44">
        <f t="shared" si="53"/>
        <v>0</v>
      </c>
      <c r="V269" s="44" t="str">
        <f t="shared" si="47"/>
        <v>10</v>
      </c>
      <c r="W269" s="45">
        <f t="shared" si="54"/>
        <v>10</v>
      </c>
      <c r="X269" s="53" t="s">
        <v>560</v>
      </c>
      <c r="Y269" s="1"/>
    </row>
    <row r="270" spans="1:25" ht="19.9" customHeight="1">
      <c r="A270" s="47">
        <v>25486</v>
      </c>
      <c r="B270" s="47" t="s">
        <v>268</v>
      </c>
      <c r="C270" s="54">
        <v>35705</v>
      </c>
      <c r="D270" s="50">
        <v>44068</v>
      </c>
      <c r="E270" s="51"/>
      <c r="F270" s="41">
        <v>1</v>
      </c>
      <c r="G270" s="52"/>
      <c r="H270" s="52"/>
      <c r="I270" s="52"/>
      <c r="J270" s="52"/>
      <c r="K270" s="52"/>
      <c r="L270" s="52"/>
      <c r="M270" s="52"/>
      <c r="N270" s="43">
        <f t="shared" si="48"/>
        <v>22</v>
      </c>
      <c r="O270" s="44">
        <f t="shared" si="45"/>
        <v>0</v>
      </c>
      <c r="P270" s="44">
        <f t="shared" si="46"/>
        <v>0</v>
      </c>
      <c r="Q270" s="44">
        <f t="shared" si="49"/>
        <v>0</v>
      </c>
      <c r="R270" s="44">
        <f t="shared" si="50"/>
        <v>0</v>
      </c>
      <c r="S270" s="44">
        <f t="shared" si="51"/>
        <v>0</v>
      </c>
      <c r="T270" s="44">
        <f t="shared" si="52"/>
        <v>0</v>
      </c>
      <c r="U270" s="44">
        <f t="shared" si="53"/>
        <v>0</v>
      </c>
      <c r="V270" s="44" t="str">
        <f t="shared" si="47"/>
        <v>10</v>
      </c>
      <c r="W270" s="45">
        <f t="shared" si="54"/>
        <v>10</v>
      </c>
      <c r="X270" s="46" t="s">
        <v>561</v>
      </c>
      <c r="Y270" s="1"/>
    </row>
    <row r="271" spans="1:25" ht="19.9" customHeight="1">
      <c r="A271" s="47">
        <v>25458</v>
      </c>
      <c r="B271" s="47" t="s">
        <v>276</v>
      </c>
      <c r="C271" s="54">
        <v>27021</v>
      </c>
      <c r="D271" s="50">
        <v>44068</v>
      </c>
      <c r="E271" s="51"/>
      <c r="F271" s="41">
        <v>1</v>
      </c>
      <c r="G271" s="52"/>
      <c r="H271" s="52"/>
      <c r="I271" s="52"/>
      <c r="J271" s="52"/>
      <c r="K271" s="52"/>
      <c r="L271" s="52"/>
      <c r="M271" s="52"/>
      <c r="N271" s="43">
        <f t="shared" si="48"/>
        <v>46</v>
      </c>
      <c r="O271" s="44">
        <f t="shared" si="45"/>
        <v>0</v>
      </c>
      <c r="P271" s="44">
        <f t="shared" si="46"/>
        <v>0</v>
      </c>
      <c r="Q271" s="44">
        <f t="shared" si="49"/>
        <v>0</v>
      </c>
      <c r="R271" s="44">
        <f t="shared" si="50"/>
        <v>0</v>
      </c>
      <c r="S271" s="44">
        <f t="shared" si="51"/>
        <v>0</v>
      </c>
      <c r="T271" s="44">
        <f t="shared" si="52"/>
        <v>0</v>
      </c>
      <c r="U271" s="44">
        <f t="shared" si="53"/>
        <v>0</v>
      </c>
      <c r="V271" s="44" t="str">
        <f t="shared" si="47"/>
        <v>10</v>
      </c>
      <c r="W271" s="45">
        <f t="shared" si="54"/>
        <v>10</v>
      </c>
      <c r="X271" s="53" t="s">
        <v>562</v>
      </c>
      <c r="Y271" s="1"/>
    </row>
    <row r="272" spans="1:25" ht="19.9" customHeight="1">
      <c r="A272" s="47">
        <v>25457</v>
      </c>
      <c r="B272" s="47" t="s">
        <v>277</v>
      </c>
      <c r="C272" s="54">
        <v>31980</v>
      </c>
      <c r="D272" s="50">
        <v>44068</v>
      </c>
      <c r="E272" s="51"/>
      <c r="F272" s="41">
        <v>1</v>
      </c>
      <c r="G272" s="52"/>
      <c r="H272" s="52"/>
      <c r="I272" s="52"/>
      <c r="J272" s="52"/>
      <c r="K272" s="52"/>
      <c r="L272" s="52"/>
      <c r="M272" s="52"/>
      <c r="N272" s="43">
        <f t="shared" si="48"/>
        <v>33</v>
      </c>
      <c r="O272" s="44">
        <f t="shared" si="45"/>
        <v>0</v>
      </c>
      <c r="P272" s="44">
        <f t="shared" si="46"/>
        <v>0</v>
      </c>
      <c r="Q272" s="44">
        <f t="shared" si="49"/>
        <v>0</v>
      </c>
      <c r="R272" s="44">
        <f t="shared" si="50"/>
        <v>0</v>
      </c>
      <c r="S272" s="44">
        <f t="shared" si="51"/>
        <v>0</v>
      </c>
      <c r="T272" s="44">
        <f t="shared" si="52"/>
        <v>0</v>
      </c>
      <c r="U272" s="44">
        <f t="shared" si="53"/>
        <v>0</v>
      </c>
      <c r="V272" s="44" t="str">
        <f t="shared" si="47"/>
        <v>10</v>
      </c>
      <c r="W272" s="45">
        <f t="shared" si="54"/>
        <v>10</v>
      </c>
      <c r="X272" s="46" t="s">
        <v>563</v>
      </c>
      <c r="Y272" s="1"/>
    </row>
    <row r="273" spans="1:25" ht="19.9" customHeight="1">
      <c r="A273" s="47">
        <v>25450</v>
      </c>
      <c r="B273" s="47">
        <v>401562</v>
      </c>
      <c r="C273" s="54">
        <v>27131</v>
      </c>
      <c r="D273" s="50">
        <v>44068</v>
      </c>
      <c r="E273" s="51"/>
      <c r="F273" s="41">
        <v>1</v>
      </c>
      <c r="G273" s="52"/>
      <c r="H273" s="52"/>
      <c r="I273" s="52"/>
      <c r="J273" s="52"/>
      <c r="K273" s="52"/>
      <c r="L273" s="52"/>
      <c r="M273" s="52"/>
      <c r="N273" s="43">
        <f t="shared" si="48"/>
        <v>46</v>
      </c>
      <c r="O273" s="44">
        <f t="shared" si="45"/>
        <v>0</v>
      </c>
      <c r="P273" s="44">
        <f t="shared" si="46"/>
        <v>0</v>
      </c>
      <c r="Q273" s="44">
        <f t="shared" si="49"/>
        <v>0</v>
      </c>
      <c r="R273" s="44">
        <f t="shared" si="50"/>
        <v>0</v>
      </c>
      <c r="S273" s="44">
        <f t="shared" si="51"/>
        <v>0</v>
      </c>
      <c r="T273" s="44">
        <f t="shared" si="52"/>
        <v>0</v>
      </c>
      <c r="U273" s="44">
        <f t="shared" si="53"/>
        <v>0</v>
      </c>
      <c r="V273" s="44" t="str">
        <f t="shared" si="47"/>
        <v>10</v>
      </c>
      <c r="W273" s="45">
        <f t="shared" si="54"/>
        <v>10</v>
      </c>
      <c r="X273" s="53" t="s">
        <v>564</v>
      </c>
      <c r="Y273" s="1"/>
    </row>
    <row r="274" spans="1:25" ht="19.9" customHeight="1">
      <c r="A274" s="47">
        <v>25535</v>
      </c>
      <c r="B274" s="47" t="s">
        <v>285</v>
      </c>
      <c r="C274" s="54">
        <v>35325</v>
      </c>
      <c r="D274" s="50">
        <v>44068</v>
      </c>
      <c r="E274" s="51"/>
      <c r="F274" s="41">
        <v>1</v>
      </c>
      <c r="G274" s="52"/>
      <c r="H274" s="52"/>
      <c r="I274" s="52"/>
      <c r="J274" s="52"/>
      <c r="K274" s="52"/>
      <c r="L274" s="52"/>
      <c r="M274" s="52"/>
      <c r="N274" s="43">
        <f t="shared" si="48"/>
        <v>23</v>
      </c>
      <c r="O274" s="44">
        <f t="shared" si="45"/>
        <v>0</v>
      </c>
      <c r="P274" s="44">
        <f t="shared" si="46"/>
        <v>0</v>
      </c>
      <c r="Q274" s="44">
        <f t="shared" si="49"/>
        <v>0</v>
      </c>
      <c r="R274" s="44">
        <f t="shared" si="50"/>
        <v>0</v>
      </c>
      <c r="S274" s="44">
        <f t="shared" si="51"/>
        <v>0</v>
      </c>
      <c r="T274" s="44">
        <f t="shared" si="52"/>
        <v>0</v>
      </c>
      <c r="U274" s="44">
        <f t="shared" si="53"/>
        <v>0</v>
      </c>
      <c r="V274" s="44" t="str">
        <f t="shared" si="47"/>
        <v>10</v>
      </c>
      <c r="W274" s="45">
        <f t="shared" si="54"/>
        <v>10</v>
      </c>
      <c r="X274" s="46" t="s">
        <v>565</v>
      </c>
      <c r="Y274" s="1"/>
    </row>
    <row r="275" spans="1:25" ht="19.9" customHeight="1">
      <c r="A275" s="47">
        <v>25016</v>
      </c>
      <c r="B275" s="47" t="s">
        <v>296</v>
      </c>
      <c r="C275" s="54">
        <v>34480</v>
      </c>
      <c r="D275" s="50">
        <v>44068</v>
      </c>
      <c r="E275" s="51"/>
      <c r="F275" s="41">
        <v>1</v>
      </c>
      <c r="G275" s="52"/>
      <c r="H275" s="52"/>
      <c r="I275" s="52"/>
      <c r="J275" s="52"/>
      <c r="K275" s="52"/>
      <c r="L275" s="52"/>
      <c r="M275" s="52"/>
      <c r="N275" s="43">
        <f t="shared" si="48"/>
        <v>26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44">
        <v>0</v>
      </c>
      <c r="V275" s="44" t="str">
        <f t="shared" si="47"/>
        <v>10</v>
      </c>
      <c r="W275" s="45">
        <v>10</v>
      </c>
      <c r="X275" s="53" t="s">
        <v>566</v>
      </c>
      <c r="Y275" s="1"/>
    </row>
    <row r="276" spans="1:27" ht="19.9" customHeight="1">
      <c r="A276" s="2"/>
      <c r="B276" s="14"/>
      <c r="C276" s="14"/>
      <c r="D276" s="14"/>
      <c r="E276" s="14"/>
      <c r="F276" s="15"/>
      <c r="G276" s="19"/>
      <c r="H276" s="16">
        <f>DATEDIF(F276,G276,"y")</f>
        <v>0</v>
      </c>
      <c r="I276" s="25"/>
      <c r="J276" s="17"/>
      <c r="K276" s="17"/>
      <c r="L276" s="17"/>
      <c r="M276" s="17"/>
      <c r="N276" s="17"/>
      <c r="O276" s="17"/>
      <c r="P276" s="17"/>
      <c r="Q276" s="18"/>
      <c r="R276" s="24"/>
      <c r="S276" s="24"/>
      <c r="T276" s="24"/>
      <c r="U276" s="24"/>
      <c r="V276" s="24"/>
      <c r="W276" s="24"/>
      <c r="X276" s="24"/>
      <c r="Y276" s="24"/>
      <c r="Z276" s="34"/>
      <c r="AA276" s="35"/>
    </row>
    <row r="277" ht="19.9" customHeight="1">
      <c r="I277" s="26"/>
    </row>
    <row r="278" spans="9:16" ht="19.9" customHeight="1">
      <c r="I278" s="26"/>
      <c r="N278" s="60" t="s">
        <v>570</v>
      </c>
      <c r="O278" s="61">
        <v>44082</v>
      </c>
      <c r="P278" s="60"/>
    </row>
    <row r="279" spans="9:16" ht="19.9" customHeight="1">
      <c r="I279" s="26"/>
      <c r="N279" s="60" t="s">
        <v>567</v>
      </c>
      <c r="O279" s="60"/>
      <c r="P279" s="60"/>
    </row>
    <row r="280" spans="9:16" ht="19.9" customHeight="1">
      <c r="I280" s="26"/>
      <c r="N280" s="60"/>
      <c r="O280" s="60"/>
      <c r="P280" s="60"/>
    </row>
    <row r="281" spans="9:16" ht="19.9" customHeight="1">
      <c r="I281" s="26"/>
      <c r="N281" s="60" t="s">
        <v>568</v>
      </c>
      <c r="O281" s="60"/>
      <c r="P281" s="60"/>
    </row>
    <row r="282" ht="19.9" customHeight="1"/>
    <row r="283" ht="19.9" customHeight="1"/>
    <row r="284" ht="19.9" customHeight="1"/>
    <row r="285" ht="19.9" customHeight="1"/>
    <row r="286" ht="19.9" customHeight="1"/>
    <row r="287" ht="19.9" customHeight="1"/>
    <row r="288" ht="19.9" customHeight="1"/>
    <row r="289" ht="19.9" customHeight="1"/>
    <row r="290" ht="19.9" customHeight="1"/>
    <row r="291" ht="19.9" customHeight="1"/>
    <row r="292" ht="19.9" customHeight="1"/>
    <row r="293" ht="19.9" customHeight="1"/>
  </sheetData>
  <sheetProtection formatCells="0" formatColumns="0" formatRows="0" insertColumns="0" insertRows="0" insertHyperlinks="0" deleteColumns="0" deleteRows="0" sort="0" autoFilter="0" pivotTables="0"/>
  <mergeCells count="33">
    <mergeCell ref="U8:U9"/>
    <mergeCell ref="V8:V9"/>
    <mergeCell ref="W7:W9"/>
    <mergeCell ref="X7:X9"/>
    <mergeCell ref="V4:Y4"/>
    <mergeCell ref="O7:V7"/>
    <mergeCell ref="O8:O9"/>
    <mergeCell ref="Q8:Q9"/>
    <mergeCell ref="Z4:AA4"/>
    <mergeCell ref="R8:R9"/>
    <mergeCell ref="S8:S9"/>
    <mergeCell ref="T8:T9"/>
    <mergeCell ref="D5:U5"/>
    <mergeCell ref="G7:N7"/>
    <mergeCell ref="P8:P9"/>
    <mergeCell ref="C7:C9"/>
    <mergeCell ref="X3:Y3"/>
    <mergeCell ref="A3:C3"/>
    <mergeCell ref="A4:C4"/>
    <mergeCell ref="X2:AA2"/>
    <mergeCell ref="X1:AA1"/>
    <mergeCell ref="Z3:AA3"/>
    <mergeCell ref="D3:U3"/>
    <mergeCell ref="A1:C1"/>
    <mergeCell ref="A2:C2"/>
    <mergeCell ref="D1:U1"/>
    <mergeCell ref="D2:U2"/>
    <mergeCell ref="D4:U4"/>
    <mergeCell ref="D6:U6"/>
    <mergeCell ref="F7:F9"/>
    <mergeCell ref="D7:D9"/>
    <mergeCell ref="A7:A9"/>
    <mergeCell ref="B7:B9"/>
  </mergeCells>
  <dataValidations count="2">
    <dataValidation type="list" allowBlank="1" showInputMessage="1" showErrorMessage="1" sqref="WLB1:WLD5 WUZ6:WVB6 WLD6:WLF6 WBH6:WBJ6 VRL6:VRN6 VHP6:VHR6 UXT6:UXV6 UNX6:UNZ6 UEB6:UED6 TUF6:TUH6 TKJ6:TKL6 TAN6:TAP6 SQR6:SQT6 SGV6:SGX6 RWZ6:RXB6 RND6:RNF6 RDH6:RDJ6 QTL6:QTN6 QJP6:QJR6 PZT6:PZV6 PPX6:PPZ6 PGB6:PGD6 OWF6:OWH6 OMJ6:OML6 OCN6:OCP6 NSR6:NST6 NIV6:NIX6 MYZ6:MZB6 MPD6:MPF6 MFH6:MFJ6 LVL6:LVN6 LLP6:LLR6 LBT6:LBV6 KRX6:KRZ6 KIB6:KID6 JYF6:JYH6 JOJ6:JOL6 JEN6:JEP6 IUR6:IUT6 IKV6:IKX6 IAZ6:IBB6 HRD6:HRF6 HHH6:HHJ6 GXL6:GXN6 GNP6:GNR6 GDT6:GDV6 FTX6:FTZ6 FKB6:FKD6 FAF6:FAH6 EQJ6:EQL6 EGN6:EGP6 DWR6:DWT6 DMV6:DMX6 DCZ6:DDB6 CTD6:CTF6 CJH6:CJJ6 BZL6:BZN6 BPP6:BPR6 BFT6:BFV6 AVX6:AVZ6 AMB6:AMD6 ACF6:ACH6 SJ6:SL6 IN6:IP6 WUX1:WUZ5 IL1:IN5 SH1:SJ5 ACD1:ACF5 ALZ1:AMB5 AVV1:AVX5 BFR1:BFT5 BPN1:BPP5 BZJ1:BZL5 CJF1:CJH5 CTB1:CTD5 DCX1:DCZ5 DMT1:DMV5 DWP1:DWR5 EGL1:EGN5 EQH1:EQJ5 FAD1:FAF5 FJZ1:FKB5 FTV1:FTX5 GDR1:GDT5 GNN1:GNP5 GXJ1:GXL5 HHF1:HHH5 HRB1:HRD5 IAX1:IAZ5 IKT1:IKV5 IUP1:IUR5 JEL1:JEN5 JOH1:JOJ5 JYD1:JYF5 KHZ1:KIB5 KRV1:KRX5 LBR1:LBT5 LLN1:LLP5 LVJ1:LVL5 MFF1:MFH5">
      <formula1>#REF!</formula1>
    </dataValidation>
    <dataValidation type="list" allowBlank="1" showInputMessage="1" showErrorMessage="1" sqref="MPB1:MPD5 MYX1:MYZ5 NIT1:NIV5 NSP1:NSR5 OCL1:OCN5 OMH1:OMJ5 OWD1:OWF5 PFZ1:PGB5 PPV1:PPX5 PZR1:PZT5 QJN1:QJP5 QTJ1:QTL5 RDF1:RDH5 RNB1:RND5 RWX1:RWZ5 SGT1:SGV5 SQP1:SQR5 TAL1:TAN5 TKH1:TKJ5 TUD1:TUF5 UDZ1:UEB5 UNV1:UNX5 UXR1:UXT5 VHN1:VHP5 VRJ1:VRL5 WBF1:WBH5">
      <formula1>#REF!</formula1>
    </dataValidation>
  </dataValidations>
  <printOptions horizontalCentered="1"/>
  <pageMargins left="0.3937007874015748" right="0.3937007874015748" top="0.5511811023622047" bottom="0.5511811023622047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user 8</cp:lastModifiedBy>
  <cp:lastPrinted>2020-09-04T08:56:45Z</cp:lastPrinted>
  <dcterms:created xsi:type="dcterms:W3CDTF">2020-08-09T11:20:44Z</dcterms:created>
  <dcterms:modified xsi:type="dcterms:W3CDTF">2020-09-09T09:24:43Z</dcterms:modified>
  <cp:category/>
  <cp:version/>
  <cp:contentType/>
  <cp:contentStatus/>
</cp:coreProperties>
</file>